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1\01 11\РЕЄСТР\"/>
    </mc:Choice>
  </mc:AlternateContent>
  <bookViews>
    <workbookView xWindow="-120" yWindow="-120" windowWidth="20730" windowHeight="11160" activeTab="1"/>
  </bookViews>
  <sheets>
    <sheet name="форма 1" sheetId="1" r:id="rId1"/>
    <sheet name="форма 2" sheetId="3" r:id="rId2"/>
    <sheet name="форма 3" sheetId="2" r:id="rId3"/>
    <sheet name="форма 4" sheetId="5" r:id="rId4"/>
    <sheet name="форма 5" sheetId="6" r:id="rId5"/>
    <sheet name="форма 6" sheetId="7" r:id="rId6"/>
    <sheet name="форма 7" sheetId="8" r:id="rId7"/>
  </sheets>
  <definedNames>
    <definedName name="_xlnm.Print_Area" localSheetId="0">'форма 1'!$A$1:$H$23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6" l="1"/>
  <c r="G17" i="6"/>
  <c r="F17" i="6"/>
  <c r="E15" i="6"/>
  <c r="E16" i="6"/>
  <c r="E10" i="6" l="1"/>
  <c r="E13" i="6"/>
  <c r="K20" i="2" l="1"/>
  <c r="L20" i="2"/>
  <c r="M20" i="2"/>
  <c r="N20" i="2"/>
  <c r="I20" i="2"/>
  <c r="J20" i="2"/>
  <c r="H20" i="2"/>
  <c r="F7" i="1" l="1"/>
  <c r="H7" i="1"/>
  <c r="O9" i="2" l="1"/>
  <c r="O10" i="2"/>
  <c r="O11" i="2"/>
  <c r="O12" i="2"/>
  <c r="O13" i="2"/>
  <c r="O14" i="2"/>
  <c r="O15" i="2"/>
  <c r="M9" i="3"/>
  <c r="O9" i="3"/>
  <c r="Q9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20" i="7" l="1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B9" i="5"/>
  <c r="C9" i="5" s="1"/>
  <c r="D9" i="5" s="1"/>
  <c r="E9" i="5" s="1"/>
  <c r="F9" i="5" s="1"/>
  <c r="G9" i="5" s="1"/>
  <c r="H9" i="5" s="1"/>
  <c r="I9" i="5" s="1"/>
  <c r="E14" i="6"/>
  <c r="E11" i="6"/>
  <c r="E12" i="6"/>
  <c r="B9" i="6"/>
  <c r="C9" i="6" s="1"/>
  <c r="D9" i="6" s="1"/>
  <c r="E9" i="6" s="1"/>
  <c r="I9" i="6" s="1"/>
  <c r="J9" i="6" s="1"/>
  <c r="O24" i="2"/>
  <c r="N24" i="2"/>
  <c r="M24" i="2"/>
  <c r="L24" i="2"/>
  <c r="K24" i="2"/>
  <c r="J24" i="2"/>
  <c r="I24" i="2"/>
  <c r="H24" i="2"/>
  <c r="O22" i="2"/>
  <c r="N22" i="2"/>
  <c r="M22" i="2"/>
  <c r="L22" i="2"/>
  <c r="K22" i="2"/>
  <c r="J22" i="2"/>
  <c r="J25" i="2"/>
  <c r="I25" i="2"/>
  <c r="O16" i="2"/>
  <c r="O8" i="2"/>
  <c r="O7" i="2"/>
  <c r="O20" i="2" s="1"/>
  <c r="G21" i="1"/>
  <c r="H22" i="1"/>
  <c r="G22" i="1"/>
  <c r="F22" i="1"/>
  <c r="E22" i="1"/>
  <c r="D22" i="1"/>
  <c r="C22" i="1"/>
  <c r="H21" i="1"/>
  <c r="F21" i="1"/>
  <c r="E21" i="1"/>
  <c r="D21" i="1"/>
  <c r="H20" i="1"/>
  <c r="G20" i="1"/>
  <c r="F20" i="1"/>
  <c r="E20" i="1"/>
  <c r="D20" i="1"/>
  <c r="C20" i="1"/>
  <c r="H11" i="1"/>
  <c r="F11" i="1"/>
  <c r="E11" i="1"/>
  <c r="D11" i="1"/>
  <c r="C11" i="1"/>
  <c r="G7" i="1"/>
  <c r="G19" i="1" s="1"/>
  <c r="E7" i="1"/>
  <c r="D7" i="1"/>
  <c r="E17" i="6" l="1"/>
  <c r="O25" i="2"/>
  <c r="M25" i="2"/>
  <c r="D19" i="1"/>
  <c r="C19" i="1"/>
  <c r="F19" i="1"/>
  <c r="E19" i="1"/>
  <c r="N25" i="2"/>
  <c r="K25" i="2"/>
  <c r="L25" i="2"/>
  <c r="H19" i="1"/>
  <c r="H25" i="2" l="1"/>
</calcChain>
</file>

<file path=xl/sharedStrings.xml><?xml version="1.0" encoding="utf-8"?>
<sst xmlns="http://schemas.openxmlformats.org/spreadsheetml/2006/main" count="789" uniqueCount="282">
  <si>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</si>
  <si>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</si>
  <si>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</si>
  <si>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</si>
  <si>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</si>
  <si>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</si>
  <si>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</si>
  <si>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</si>
  <si>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</si>
  <si>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</si>
  <si>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</si>
  <si>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</si>
  <si>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</si>
  <si>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</si>
  <si>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</si>
  <si>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</si>
  <si>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Приватна</t>
  </si>
  <si>
    <t>Активне</t>
  </si>
  <si>
    <t>Державна</t>
  </si>
  <si>
    <t>Державне підприємство "Юрковецький спиртовий завод"</t>
  </si>
  <si>
    <t>Державне підприємство "Бджільняський спиртовий комбінат"</t>
  </si>
  <si>
    <t>відсутність господарської діяльності</t>
  </si>
  <si>
    <t>*</t>
  </si>
  <si>
    <t>Державне підприємство "Барський спиртовий завод"</t>
  </si>
  <si>
    <t>Державне підприємство фірма "Тростянецький спиртовий завод"</t>
  </si>
  <si>
    <t>ТОВ "Енергобудмонтаж"</t>
  </si>
  <si>
    <t>ТОВ "Рітон"</t>
  </si>
  <si>
    <t>розпорядження майном</t>
  </si>
  <si>
    <t xml:space="preserve">Державне науково-виробниче підприємство "Геосистеми"    </t>
  </si>
  <si>
    <t>Вінницька філія державного підприємства "Центр сертифікації та експертизи насіння і садивного матеріалу"</t>
  </si>
  <si>
    <t>Вінницька філія товариства з обмеженою відповідальністю "Яблуневий дар"</t>
  </si>
  <si>
    <t>ТОВ "Подільська енергетична компанія"</t>
  </si>
  <si>
    <t>ТОВ" Векта -Він"</t>
  </si>
  <si>
    <t>ПП  "ВМ-НАФТА"</t>
  </si>
  <si>
    <t>ДП "Державний фонд геопросторових даних України"</t>
  </si>
  <si>
    <t>Державне підприємство Міністерства Оборони України "Вінницьке інженерно-будівельне управління"</t>
  </si>
  <si>
    <t>Браїлівська селещна рада</t>
  </si>
  <si>
    <t>новоутворене</t>
  </si>
  <si>
    <t xml:space="preserve">через  скорочення реалізації деревини </t>
  </si>
  <si>
    <t xml:space="preserve">розпорядження майном, відсутність господарської діяльності </t>
  </si>
  <si>
    <t>розпорядження майном, відсутність реалізації готової продукції</t>
  </si>
  <si>
    <t xml:space="preserve">ПАТ "Спеціалізована будівельна компанія "Водпроект"                                                                                                                        </t>
  </si>
  <si>
    <t>Комунальне некомерційне підприємство "Вінницька міська клінічна стоматологічна поліклініка"</t>
  </si>
  <si>
    <t>Комунальне  підприємство "Вінницький обласний молодіжний центр праці"</t>
  </si>
  <si>
    <t>Дочірнє сільськогосподарське рибоводне підприємство  "Бершадський рибцех "ПРАТ "СП "Вінницярибгосп"</t>
  </si>
  <si>
    <t>ТОВ"Конкорд"</t>
  </si>
  <si>
    <t>Державне підприємство "Уладівський спиртовий завод"</t>
  </si>
  <si>
    <t>ПП  "Дари садів"</t>
  </si>
  <si>
    <t>ТОВ"Еко Ніка"</t>
  </si>
  <si>
    <t>не відібрано до кола звітуючих одиниць 2021 року</t>
  </si>
  <si>
    <t>Комунальна</t>
  </si>
  <si>
    <t>Банкрут</t>
  </si>
  <si>
    <t>ПП "ЗЕВС"</t>
  </si>
  <si>
    <t xml:space="preserve">Комунальне підприємство "Ямпільводоканал" </t>
  </si>
  <si>
    <t xml:space="preserve">зменшення реалізації продукціїї у звязку з карантинними обмеженнями </t>
  </si>
  <si>
    <t xml:space="preserve">борги за наданнні послуги населення </t>
  </si>
  <si>
    <t>Субєкт господарювання в стадії реорганізації.</t>
  </si>
  <si>
    <t>Відбулась зміна керівника. Заборгованість рахуєтьмся по заробітній платі  за директором.</t>
  </si>
  <si>
    <t>суб'єкт поінформований про заборгованість, поступове погашення заборгованості відбувається щомісячно</t>
  </si>
  <si>
    <t>суб'єкт поінформований про заборгованість</t>
  </si>
  <si>
    <t>ТОВ "Перша швейна фабрика "Віта"</t>
  </si>
  <si>
    <t xml:space="preserve">ПАТ "Гніванський завод Спецзалізобетону"                                                                                                                        </t>
  </si>
  <si>
    <t>ПП "Магазин Продторг"</t>
  </si>
  <si>
    <t>Комунальне підприємство"Жмеринкаводоканал"</t>
  </si>
  <si>
    <t>Комунальне некомерційне підприємство "Центр терапії залежностей "СОЦІОТЕРАПІЯ" Вінницької обласної ради"</t>
  </si>
  <si>
    <t>Комунальне підприємство "Чернівецька аптека"</t>
  </si>
  <si>
    <t xml:space="preserve">Комунальне некомерційне підприємство "Чечельницька района лікарня Чечельницької селищної ради "Гайсинського району </t>
  </si>
  <si>
    <t>У зв'язку з відпускною компанією лікарів зменшились надходжнення від платних послуг. Для зменшення заборгованості обслуговуючий персонал частково знаходиться без збереження заробітної плати.Працівники реєстратури та рентген кабінету переведені на 0,75 посади.</t>
  </si>
  <si>
    <t xml:space="preserve">ДП "Чечельницьке лісове господврство" </t>
  </si>
  <si>
    <t>судові справи</t>
  </si>
  <si>
    <t>Вінницька область</t>
  </si>
  <si>
    <t>№ п/п</t>
  </si>
  <si>
    <t>Найменування показника</t>
  </si>
  <si>
    <r>
      <t xml:space="preserve">Статистичні дані  станом          на </t>
    </r>
    <r>
      <rPr>
        <b/>
        <sz val="14"/>
        <rFont val="Times New Roman Cyr"/>
        <charset val="204"/>
      </rPr>
      <t>01.01.2021:</t>
    </r>
  </si>
  <si>
    <t xml:space="preserve">Кількість підприємств-боржників  (од). </t>
  </si>
  <si>
    <t>Сума заборгованості  (тис. грн.)</t>
  </si>
  <si>
    <t>Сума заборгованості (тис. грн.)</t>
  </si>
  <si>
    <t>А</t>
  </si>
  <si>
    <t>Б</t>
  </si>
  <si>
    <t>Всього економічно активні підприємства, з них:</t>
  </si>
  <si>
    <t>1.1</t>
  </si>
  <si>
    <t xml:space="preserve">  державні економічно активні п-ва, установи</t>
  </si>
  <si>
    <t>1.2</t>
  </si>
  <si>
    <t xml:space="preserve">  комунальні економічно активні п-ва</t>
  </si>
  <si>
    <t>1.3</t>
  </si>
  <si>
    <t xml:space="preserve">  інші економічно активні підприємства</t>
  </si>
  <si>
    <t>Всього підприємства-банкрути, з них:</t>
  </si>
  <si>
    <t>2.1</t>
  </si>
  <si>
    <t xml:space="preserve">  державні підприємства-банкрути</t>
  </si>
  <si>
    <t>2.2</t>
  </si>
  <si>
    <t xml:space="preserve">  комунальні підприємства-банкрути</t>
  </si>
  <si>
    <t>2.3</t>
  </si>
  <si>
    <t xml:space="preserve">  інші підприємства-банкрути</t>
  </si>
  <si>
    <t>Всього економічно неактивні підприємства, з них:</t>
  </si>
  <si>
    <t>3.1</t>
  </si>
  <si>
    <t xml:space="preserve">  державні економічно неактивні п-ва</t>
  </si>
  <si>
    <t>3.2</t>
  </si>
  <si>
    <t xml:space="preserve">  комунальні економічно неактивні п-ва</t>
  </si>
  <si>
    <t>3.3</t>
  </si>
  <si>
    <t xml:space="preserve">  інші економічно неактивні підприємства</t>
  </si>
  <si>
    <t>Всього за формами власності:</t>
  </si>
  <si>
    <t>4.1</t>
  </si>
  <si>
    <t xml:space="preserve">  Державні підприємства</t>
  </si>
  <si>
    <t>4.2</t>
  </si>
  <si>
    <t xml:space="preserve">  Комунальні підприємства</t>
  </si>
  <si>
    <t>4.3</t>
  </si>
  <si>
    <t xml:space="preserve">  Інші підприємства</t>
  </si>
  <si>
    <t>Перелік комунальних підприємств, установ, організацій, розміщених на території Вінницької області, які мають заборгованість із заробітної плати, страхових внесків до Пенсійного фонду України, та обов"язкових платежів до державного та місцевих бюджетів</t>
  </si>
  <si>
    <t>№ з/п</t>
  </si>
  <si>
    <t>Область</t>
  </si>
  <si>
    <t>Назва підприємства</t>
  </si>
  <si>
    <t>Юридична адреса підприємства</t>
  </si>
  <si>
    <t>Керівник підприємства та ПІБ</t>
  </si>
  <si>
    <t>Ознака активності (активне, неактивне, банкрутство)</t>
  </si>
  <si>
    <t>(тис. грн)</t>
  </si>
  <si>
    <t xml:space="preserve">із єдиного соціального внеску </t>
  </si>
  <si>
    <t>із внесків до інших фондів соціального страхування</t>
  </si>
  <si>
    <t>з обов"язкових платежів до Державного та місцевого бюджетів</t>
  </si>
  <si>
    <t>усього (гр. 10+11+12+13+14)</t>
  </si>
  <si>
    <t xml:space="preserve">Сума заборгованості з відшкодування ПДВ </t>
  </si>
  <si>
    <t>Заборгованость з ПДВ у дебітора предпріємства</t>
  </si>
  <si>
    <t>Сума заборгованості бюджетів</t>
  </si>
  <si>
    <t>Заборгованість великих дебіторів (корпорацій, компаній інш.) держпідприємству</t>
  </si>
  <si>
    <t>Сума боргів інших дебіторів (детально окремим списком )</t>
  </si>
  <si>
    <t>усього джерел покриття (16+18+  19+20+22+23)</t>
  </si>
  <si>
    <t>Назва підприємства, код за ЄДРПОУ</t>
  </si>
  <si>
    <t>Сума боргу</t>
  </si>
  <si>
    <t>Державний</t>
  </si>
  <si>
    <t>Місцевий</t>
  </si>
  <si>
    <t>Вінницька</t>
  </si>
  <si>
    <t>м.Вінниця</t>
  </si>
  <si>
    <t>Герасимчук Валентина Василівна</t>
  </si>
  <si>
    <t>економічно-активне</t>
  </si>
  <si>
    <t>Майструк Олександр</t>
  </si>
  <si>
    <t>Комунальне підприємство "Жмеринкаводоканал"</t>
  </si>
  <si>
    <t>м. Жмеринка</t>
  </si>
  <si>
    <t>Півнюк Олександр Васильович</t>
  </si>
  <si>
    <t>Слободянюк Павло Михайлович</t>
  </si>
  <si>
    <t>Гайсинський р-н</t>
  </si>
  <si>
    <t>Касянюк Тетяна Володимирівна</t>
  </si>
  <si>
    <t xml:space="preserve">м.Чернівці </t>
  </si>
  <si>
    <t xml:space="preserve">Кифик Світлана Михайлівна </t>
  </si>
  <si>
    <t>Комунальне некомерційне підприємство "Могильов-Подільська міська стоматологічна поліклініка"</t>
  </si>
  <si>
    <t xml:space="preserve">м.Могилів-Подільський </t>
  </si>
  <si>
    <t>всього по активним</t>
  </si>
  <si>
    <t>всього по неактивні</t>
  </si>
  <si>
    <t>всього по банкрутам</t>
  </si>
  <si>
    <t>ВСЬОГО</t>
  </si>
  <si>
    <t xml:space="preserve">Дані </t>
  </si>
  <si>
    <t xml:space="preserve">щодо заборгованості із виплати заробітної плати працівникам ЗОЗ </t>
  </si>
  <si>
    <t>(тис. грн.)</t>
  </si>
  <si>
    <t xml:space="preserve">№ </t>
  </si>
  <si>
    <t>Назва ЗОЗ</t>
  </si>
  <si>
    <t>організаційно-правова форма господарювання (бюджетна установа/комунальне некомерційне підприємство)</t>
  </si>
  <si>
    <t xml:space="preserve">Заборгованість на звітну дату по термінах, які пройшли   </t>
  </si>
  <si>
    <t>Причини заборгованості</t>
  </si>
  <si>
    <t>Заходи, що вживаються для її погашення</t>
  </si>
  <si>
    <t>Всього</t>
  </si>
  <si>
    <t>у тому числі:</t>
  </si>
  <si>
    <t>заробітна плата</t>
  </si>
  <si>
    <t>нарахування</t>
  </si>
  <si>
    <t>Вінницька обл.</t>
  </si>
  <si>
    <t xml:space="preserve">КП "Вінницький обласний наркологічний диспансер "Соціотерапія" </t>
  </si>
  <si>
    <t>комунальне  підприємство</t>
  </si>
  <si>
    <t xml:space="preserve">Недостатнє фінансування </t>
  </si>
  <si>
    <t>Ведуться перемовини з органами НСЗУ</t>
  </si>
  <si>
    <t>Вінницька обл</t>
  </si>
  <si>
    <t>комунальне некомерційне підприємство</t>
  </si>
  <si>
    <t>Комунальне некомерційне підприємство</t>
  </si>
  <si>
    <t>КНП "Могилів-Подільська міська стоматологічна поліклініка"</t>
  </si>
  <si>
    <t>У зв'язку з відпускною компанією лікарів зменшились надходжнення від платних послуг</t>
  </si>
  <si>
    <t>Для зменшення заборгованості обслуговуючий персонал частково знаходиться без збереження заробітної плати.Працівники реєстратури та рентген кабінету переведені на 0,75 посади.</t>
  </si>
  <si>
    <t>Чечельницька ЦРЛ</t>
  </si>
  <si>
    <t>заборгованість виникла в зв'язку з недостатнім та несвоєчасним надходженням коштів від НСЗУ</t>
  </si>
  <si>
    <t>проводяться всі можливі заходи по економії коштів, в зв'язку з недостатнім фінансуванням; проводиться скорочення працівників; працівників переведено на неповний робочий час; працівники ідуть у відпустку без збереження заробітної плати; закрито гінекологічне відділення, скорочено працівників гінекологічного відділення;</t>
  </si>
  <si>
    <t xml:space="preserve">КНП "ВІННИЦЬКА МІСЬКА КЛІНІЧНА СТОМАТОЛОГІЧНА ПОЛІКЛІНІКА" </t>
  </si>
  <si>
    <t>Не підписаний договір з НСЗУ, заробітна плата виплачується тільки з платних послуг.</t>
  </si>
  <si>
    <t>Щоденний моніторинг фінансових надходжень за платними послугами, щотижневий моніторинг з подачею інформації в ДОЗ Вінницької міської ради, 22 вересня 2021 року попередження працівників про скорочення штатних одиниць.</t>
  </si>
  <si>
    <t>поточна заробітна</t>
  </si>
  <si>
    <t>Регіон</t>
  </si>
  <si>
    <t>із страхових внесків до Пенсійного фонду України    (грн.)</t>
  </si>
  <si>
    <t>Форма 4- заборгованість (щотижнева)</t>
  </si>
  <si>
    <t xml:space="preserve">щодо заборгованості із виплати заробітної плати працівникам бюджетних установ </t>
  </si>
  <si>
    <t>Назва установи</t>
  </si>
  <si>
    <t>Форма 5  - заборгованість (щотижнева)</t>
  </si>
  <si>
    <t>Форма 6 - заборгованість (щомісячна)</t>
  </si>
  <si>
    <t>Показник</t>
  </si>
  <si>
    <t>Відхилення</t>
  </si>
  <si>
    <t>Загальна сума заборгованості на підприємствах (установах, організаціях), у т.ч.</t>
  </si>
  <si>
    <t>державних</t>
  </si>
  <si>
    <t>комунальних</t>
  </si>
  <si>
    <t>приватних</t>
  </si>
  <si>
    <t>Кількість підприємств (установ, організацій), що мають заборгованість, з них</t>
  </si>
  <si>
    <t xml:space="preserve">Проведено засідань комісій з погашення заборгованості </t>
  </si>
  <si>
    <t>Кількість заслуханих на засіданнях комісій керівників підприємств (установ, організацій) -боржників</t>
  </si>
  <si>
    <t>Кількість затверджених графіків про погашення заборгованості</t>
  </si>
  <si>
    <t>Кумулятивна кількість затверджених графіків про погашення заборгованості, у тому числі</t>
  </si>
  <si>
    <t>тих, які виконуються</t>
  </si>
  <si>
    <t>Кількість подань до ЦОВВ про розірвання контрактів з керівниками підприємств (установ, організацій) - боржників</t>
  </si>
  <si>
    <t>Розірвано контрактів</t>
  </si>
  <si>
    <t>Кількість  підприємств-боржників, стосовно яких було подано матеріали до правоохоронних органів</t>
  </si>
  <si>
    <t xml:space="preserve">Примітка: Інформація подається до 28 числа місяця наступного за звітним. (наприклад, подається до 28 квітня станом на 1 квітня, звітний місяць березень, попередній місяць лютий) </t>
  </si>
  <si>
    <t xml:space="preserve">Рядки 1-8, повинні містити показники станом на кінець звітного та пропереднього місяців. </t>
  </si>
  <si>
    <t>Рядки 9-11, 14-16 повинні містити показники за звітний та попередній місяць</t>
  </si>
  <si>
    <t>У рядках 12 та 13 зазначається кумулятивна (накопичена з початку року) кількість затверджених  (12) та виконаних (13) графіків.</t>
  </si>
  <si>
    <t>Форма 7 - заборгованість (щомісячна)</t>
  </si>
  <si>
    <t>МОВВ</t>
  </si>
  <si>
    <t>Тимчасові комісії</t>
  </si>
  <si>
    <t>Кількість проведених засідань тимчасових комісій</t>
  </si>
  <si>
    <t>Заслухано керівників підприємств-боржників</t>
  </si>
  <si>
    <t>Заходи впливу на керівників підприємств-боржників</t>
  </si>
  <si>
    <t>Всього погашено заборгованості (тис. грн.)</t>
  </si>
  <si>
    <t>З них (тис. грн.):</t>
  </si>
  <si>
    <t>попереджено (кількість керівників)</t>
  </si>
  <si>
    <t>розірвано контрактів</t>
  </si>
  <si>
    <t>інші заходи</t>
  </si>
  <si>
    <t>шляхом повернення ПДВ</t>
  </si>
  <si>
    <t>шляхом погашення дебіторської заборгованості</t>
  </si>
  <si>
    <t>повернення з бюджету</t>
  </si>
  <si>
    <t>інші</t>
  </si>
  <si>
    <t>Всього з початку року</t>
  </si>
  <si>
    <t>з них:           обласна</t>
  </si>
  <si>
    <t>районні</t>
  </si>
  <si>
    <t>міські</t>
  </si>
  <si>
    <t>За місяць</t>
  </si>
  <si>
    <r>
      <t>ІНФОРМАЦІЯ</t>
    </r>
    <r>
      <rPr>
        <sz val="14"/>
        <rFont val="Times New Roman"/>
        <family val="1"/>
        <charset val="204"/>
      </rPr>
      <t xml:space="preserve"> </t>
    </r>
  </si>
  <si>
    <t xml:space="preserve">                          Форма  3 - заборгованість (щотижнева)</t>
  </si>
  <si>
    <t xml:space="preserve">                                                                       Форма 1 - заборгованість (щотижнева)</t>
  </si>
  <si>
    <t>-</t>
  </si>
  <si>
    <t xml:space="preserve">                   Форма  2 - заборгованість (щотижнева)</t>
  </si>
  <si>
    <t xml:space="preserve">Комунальне некомерційне підприємство "Вінницький обласний спеціалізований клінічний диспансер радіаційного захисту населення Вінницької обласної ради </t>
  </si>
  <si>
    <t xml:space="preserve">Комунальне некомерційне підприємство "Шаргородська міська лікарня" Шаргородської міської ради </t>
  </si>
  <si>
    <t xml:space="preserve">Комунальне некомерційне підприємство "Вінницький обласний спеціалізований клінічний диспансер радіаційного захисту населення Вінницької області" </t>
  </si>
  <si>
    <t>Комунальне некомерційне підприємство "Шаргородська міська лікарня" Шаргородської міської ради</t>
  </si>
  <si>
    <t>м. Шаргород</t>
  </si>
  <si>
    <t xml:space="preserve">  </t>
  </si>
  <si>
    <t xml:space="preserve"> Примітка: Статистичні  дані станом на початок року не змінюють протягом року*                                                                                                                               з 1 по 24 число - оперативні дані - не змінюються до 25 числа;                                                                                                                                                                                            з 25 до 1 числа - статистичні  дані - не змінюються до 1 числа.                                                                                                                                                                                                           П. 1 = п.1.1+п.1.2+ п.1.3                                                                                                                                                                                                                   П. 2 = п. 2.1+ п.2.2+ п.2.3                                                                                                                                                                                                                       П. 3 =  п.3.1+ п.3.2+ п.3.3                                                                                                                                                                                                          П. 4 = п.1+ п.2+ п.3                                                                                                                                                                                                                                                                 п. 4.1= п.1.1+ п.2.1+ п.3.1                                                                                                                                                                                                                                                                                                п. 4.2= п.1.2+ п.2.2+ п.3.2                                                                                                                                                                                                                       п. 4.3= п.1.3+ п.2.3+ п.3.3                                                                                                                                                                                                                                            </t>
  </si>
  <si>
    <t>Інша форма власності</t>
  </si>
  <si>
    <t>КНП "Печерська обласна лікарня відновлювального лікування ВОР"</t>
  </si>
  <si>
    <t>Відсутнє фінансування НСЗУ</t>
  </si>
  <si>
    <t xml:space="preserve">Офіційне звернення в ДОЗ  та районну, обласну Раду. </t>
  </si>
  <si>
    <r>
      <t xml:space="preserve">підприємство (заправка) не працює, суб'єкт проінформований про заборгованість. </t>
    </r>
    <r>
      <rPr>
        <sz val="9"/>
        <color theme="0"/>
        <rFont val="Times New Roman"/>
        <family val="1"/>
        <charset val="204"/>
      </rPr>
      <t>Домовились про поступове погашення заборгованості.</t>
    </r>
  </si>
  <si>
    <t>про вжиті заходи по погашенню заборгованості із заробітної плати станом на 11.10.2021 року</t>
  </si>
  <si>
    <t>Державне  підприємство "45 експериментальний механічний завод"</t>
  </si>
  <si>
    <t>Турбівський комбінат комунальних підприємств Турбівської селищної ради</t>
  </si>
  <si>
    <t>Комунальне некомерційне підприємство "Печерська обласна лікарня відновленого лікування Вінницької обласної ради"</t>
  </si>
  <si>
    <t>Комунальне підприємство "Хмільницька житлово-експлуатаційна контора"</t>
  </si>
  <si>
    <t>ТОВ "РЕМБУДМОНТАЖ-ВВС</t>
  </si>
  <si>
    <t>Дочірнє підприємство "Вінницька механізована колона" приватного акціонерного товариства "КИЇВСІЛЬЕЛЕКТРО"</t>
  </si>
  <si>
    <t>Квартирно-експлуатаційний відділ м. Вінниця</t>
  </si>
  <si>
    <t>ТОВ "ГАРАНТ ДЕНТ"</t>
  </si>
  <si>
    <r>
      <t>Дочірне підприємство "МОГИЛІВ-ПОДІЛЬСЬИЙ РАЙАГРОЛІС"  Вінницького обласного</t>
    </r>
    <r>
      <rPr>
        <sz val="9"/>
        <rFont val="Times New Roman"/>
        <family val="1"/>
        <charset val="204"/>
      </rPr>
      <t xml:space="preserve"> комунального спеціалізованого лісогосподарського підприємства </t>
    </r>
    <r>
      <rPr>
        <sz val="10"/>
        <rFont val="Times New Roman"/>
        <family val="1"/>
        <charset val="204"/>
      </rPr>
      <t>"ВІНОБЛАГРОЛІС"</t>
    </r>
  </si>
  <si>
    <t xml:space="preserve">Комунальне некомерційне підприємство "Могилів-Подільська міська стоматологічна поліклініка"Могилів-Подільської міської ради </t>
  </si>
  <si>
    <r>
      <t xml:space="preserve">Статистичні дані  станом          на </t>
    </r>
    <r>
      <rPr>
        <b/>
        <sz val="14"/>
        <rFont val="Times New Roman Cyr"/>
        <charset val="204"/>
      </rPr>
      <t>01.10.2021:</t>
    </r>
  </si>
  <si>
    <t>Сума заборгованості із заробітної плати станом на 01.10.2021</t>
  </si>
  <si>
    <t>Сума заборгованості із заробітної плати станом на 25.10.2021</t>
  </si>
  <si>
    <t>Комунальне некомерційне підприємство "Печерська обласна лікарня відновлювального лікування Вінницької обланої ради"</t>
  </si>
  <si>
    <t>Тульчинський район</t>
  </si>
  <si>
    <t>Павлюк Олег Станіславович</t>
  </si>
  <si>
    <t>Соколовська Галина Григорівна</t>
  </si>
  <si>
    <t>Голодюк Світлана Михайлівна</t>
  </si>
  <si>
    <t>Чорний Віталій Васильович</t>
  </si>
  <si>
    <t>Комунальне підприємство "Ямпільводоканал"</t>
  </si>
  <si>
    <t>м. Ямпіль</t>
  </si>
  <si>
    <t>Попов Валерій Володимирович</t>
  </si>
  <si>
    <t>смт Турбів</t>
  </si>
  <si>
    <t>Бережанський Анатолій Іванович</t>
  </si>
  <si>
    <t>Комунальне підприємство Хмільницька житлово-експлуатаційна контора"</t>
  </si>
  <si>
    <t>м. Хмільник</t>
  </si>
  <si>
    <t>Мацюк Григорій Степанович</t>
  </si>
  <si>
    <t>лікарняні</t>
  </si>
  <si>
    <t>На 01.10.2021 (поточний місяць)</t>
  </si>
  <si>
    <t>На 01.09.2021 (попередній місяць)</t>
  </si>
  <si>
    <t>Інформація  про окремі показники, що характеризують стан погашення заборгованості із заробітної плати на 28.10.2021 року у Вінницькій області</t>
  </si>
  <si>
    <t>у Вінницькій області станом на 01 листопада 2021 року</t>
  </si>
  <si>
    <r>
      <t xml:space="preserve">                   Оперативна щотижнева інформація                                                                                                                                                                    про стан погашення заборгованості із заробітної плати </t>
    </r>
    <r>
      <rPr>
        <b/>
        <u/>
        <sz val="14"/>
        <rFont val="Times New Roman Cyr"/>
        <charset val="1"/>
      </rPr>
      <t xml:space="preserve">станом на 01 дистопада 2021 року </t>
    </r>
  </si>
  <si>
    <r>
      <t>Оперативні дані                                        на</t>
    </r>
    <r>
      <rPr>
        <b/>
        <sz val="14"/>
        <rFont val="Times New Roman Cyr"/>
        <charset val="1"/>
      </rPr>
      <t xml:space="preserve"> 01.11.2021:</t>
    </r>
  </si>
  <si>
    <t>Сума заборгованості із заробітної плати станом на 01.11.2021</t>
  </si>
  <si>
    <t>станом на 01.11.2021</t>
  </si>
  <si>
    <t xml:space="preserve">КП "Дашівська АЗПСМ" </t>
  </si>
  <si>
    <t>КНП "ЦПМСД" Піщанської селищної ради</t>
  </si>
  <si>
    <t>Надано попередження за 2 місяці про зменшення окладів працівникам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</si>
</sst>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_ ;[Red]\-#,##0.0\ "/>
    <numFmt numFmtId="166" formatCode="#,##0.0"/>
  </numFmts>
  <fonts count="53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b/>
      <u/>
      <sz val="14"/>
      <name val="Times New Roman Cyr"/>
      <charset val="1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1"/>
      <name val="Times New Roman Cyr"/>
      <charset val="204"/>
    </font>
    <font>
      <sz val="13.5"/>
      <name val="Times New Roman Cyr"/>
      <family val="1"/>
      <charset val="204"/>
    </font>
    <font>
      <sz val="16"/>
      <name val="Times New Roman Cyr"/>
      <family val="1"/>
      <charset val="204"/>
    </font>
    <font>
      <b/>
      <sz val="14"/>
      <name val="Times New Roman Cyr"/>
      <charset val="1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name val="Arial Cyr"/>
      <charset val="204"/>
    </font>
    <font>
      <u/>
      <sz val="7.5"/>
      <color indexed="12"/>
      <name val="Arial Cyr"/>
      <charset val="204"/>
    </font>
    <font>
      <sz val="10"/>
      <name val="Arial Cyr"/>
      <charset val="204"/>
    </font>
    <font>
      <b/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b/>
      <i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8" fillId="0" borderId="0"/>
    <xf numFmtId="0" fontId="26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44" fillId="0" borderId="0"/>
    <xf numFmtId="0" fontId="49" fillId="0" borderId="0"/>
  </cellStyleXfs>
  <cellXfs count="350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5" fillId="2" borderId="1" xfId="0" applyFont="1" applyFill="1" applyBorder="1" applyAlignment="1">
      <alignment vertical="center" wrapText="1"/>
    </xf>
    <xf numFmtId="0" fontId="0" fillId="0" borderId="0" xfId="0" applyFont="1"/>
    <xf numFmtId="0" fontId="7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1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4" fillId="3" borderId="1" xfId="1" applyNumberFormat="1" applyFont="1" applyFill="1" applyBorder="1" applyAlignment="1" applyProtection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wrapText="1"/>
    </xf>
    <xf numFmtId="0" fontId="17" fillId="0" borderId="11" xfId="0" applyFont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4" fontId="17" fillId="0" borderId="12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4" fontId="22" fillId="0" borderId="2" xfId="0" applyNumberFormat="1" applyFont="1" applyFill="1" applyBorder="1" applyAlignment="1">
      <alignment horizontal="center" vertical="center" wrapText="1"/>
    </xf>
    <xf numFmtId="14" fontId="22" fillId="0" borderId="15" xfId="0" applyNumberFormat="1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/>
    </xf>
    <xf numFmtId="1" fontId="20" fillId="0" borderId="17" xfId="0" applyNumberFormat="1" applyFont="1" applyFill="1" applyBorder="1" applyAlignment="1">
      <alignment horizontal="center" vertical="center"/>
    </xf>
    <xf numFmtId="164" fontId="20" fillId="0" borderId="17" xfId="0" applyNumberFormat="1" applyFont="1" applyFill="1" applyBorder="1" applyAlignment="1">
      <alignment horizontal="center" vertical="center"/>
    </xf>
    <xf numFmtId="164" fontId="20" fillId="0" borderId="18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18" fillId="0" borderId="3" xfId="0" applyNumberFormat="1" applyFont="1" applyFill="1" applyBorder="1" applyAlignment="1">
      <alignment horizontal="center"/>
    </xf>
    <xf numFmtId="164" fontId="18" fillId="0" borderId="3" xfId="0" applyNumberFormat="1" applyFont="1" applyFill="1" applyBorder="1" applyAlignment="1">
      <alignment horizontal="center"/>
    </xf>
    <xf numFmtId="164" fontId="18" fillId="0" borderId="19" xfId="0" applyNumberFormat="1" applyFont="1" applyFill="1" applyBorder="1" applyAlignment="1">
      <alignment horizontal="center"/>
    </xf>
    <xf numFmtId="49" fontId="23" fillId="0" borderId="20" xfId="0" applyNumberFormat="1" applyFont="1" applyFill="1" applyBorder="1" applyAlignment="1">
      <alignment horizontal="center" vertical="center"/>
    </xf>
    <xf numFmtId="1" fontId="18" fillId="0" borderId="2" xfId="0" applyNumberFormat="1" applyFont="1" applyFill="1" applyBorder="1" applyAlignment="1">
      <alignment horizontal="center"/>
    </xf>
    <xf numFmtId="164" fontId="18" fillId="0" borderId="2" xfId="0" applyNumberFormat="1" applyFont="1" applyFill="1" applyBorder="1" applyAlignment="1">
      <alignment horizontal="center"/>
    </xf>
    <xf numFmtId="164" fontId="18" fillId="0" borderId="15" xfId="0" applyNumberFormat="1" applyFont="1" applyFill="1" applyBorder="1" applyAlignment="1">
      <alignment horizontal="center"/>
    </xf>
    <xf numFmtId="49" fontId="23" fillId="0" borderId="21" xfId="0" applyNumberFormat="1" applyFont="1" applyFill="1" applyBorder="1" applyAlignment="1">
      <alignment horizontal="center" vertical="center"/>
    </xf>
    <xf numFmtId="1" fontId="18" fillId="0" borderId="22" xfId="0" applyNumberFormat="1" applyFont="1" applyFill="1" applyBorder="1" applyAlignment="1">
      <alignment horizontal="center"/>
    </xf>
    <xf numFmtId="164" fontId="18" fillId="0" borderId="22" xfId="0" applyNumberFormat="1" applyFont="1" applyFill="1" applyBorder="1" applyAlignment="1">
      <alignment horizontal="center"/>
    </xf>
    <xf numFmtId="164" fontId="18" fillId="0" borderId="23" xfId="0" applyNumberFormat="1" applyFont="1" applyFill="1" applyBorder="1" applyAlignment="1">
      <alignment horizontal="center"/>
    </xf>
    <xf numFmtId="49" fontId="23" fillId="0" borderId="16" xfId="0" applyNumberFormat="1" applyFont="1" applyFill="1" applyBorder="1" applyAlignment="1">
      <alignment horizontal="center" vertical="center"/>
    </xf>
    <xf numFmtId="1" fontId="21" fillId="0" borderId="17" xfId="0" applyNumberFormat="1" applyFont="1" applyFill="1" applyBorder="1" applyAlignment="1">
      <alignment horizontal="center" vertical="center"/>
    </xf>
    <xf numFmtId="164" fontId="21" fillId="0" borderId="17" xfId="0" applyNumberFormat="1" applyFont="1" applyFill="1" applyBorder="1" applyAlignment="1">
      <alignment horizontal="center" vertical="center"/>
    </xf>
    <xf numFmtId="164" fontId="21" fillId="0" borderId="18" xfId="0" applyNumberFormat="1" applyFont="1" applyFill="1" applyBorder="1" applyAlignment="1">
      <alignment horizontal="center" vertical="center"/>
    </xf>
    <xf numFmtId="1" fontId="18" fillId="0" borderId="4" xfId="0" applyNumberFormat="1" applyFont="1" applyFill="1" applyBorder="1" applyAlignment="1">
      <alignment horizontal="center"/>
    </xf>
    <xf numFmtId="164" fontId="18" fillId="0" borderId="4" xfId="0" applyNumberFormat="1" applyFont="1" applyFill="1" applyBorder="1" applyAlignment="1">
      <alignment horizontal="center"/>
    </xf>
    <xf numFmtId="164" fontId="18" fillId="0" borderId="24" xfId="0" applyNumberFormat="1" applyFont="1" applyFill="1" applyBorder="1" applyAlignment="1">
      <alignment horizontal="center"/>
    </xf>
    <xf numFmtId="49" fontId="23" fillId="0" borderId="25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center"/>
    </xf>
    <xf numFmtId="164" fontId="18" fillId="0" borderId="12" xfId="0" applyNumberFormat="1" applyFont="1" applyFill="1" applyBorder="1" applyAlignment="1">
      <alignment horizontal="center"/>
    </xf>
    <xf numFmtId="49" fontId="24" fillId="0" borderId="16" xfId="0" applyNumberFormat="1" applyFont="1" applyBorder="1" applyAlignment="1">
      <alignment horizontal="center" vertical="center"/>
    </xf>
    <xf numFmtId="1" fontId="21" fillId="3" borderId="17" xfId="0" applyNumberFormat="1" applyFont="1" applyFill="1" applyBorder="1" applyAlignment="1">
      <alignment horizontal="center" vertical="center"/>
    </xf>
    <xf numFmtId="164" fontId="21" fillId="3" borderId="17" xfId="0" applyNumberFormat="1" applyFont="1" applyFill="1" applyBorder="1" applyAlignment="1">
      <alignment horizontal="center" vertical="center"/>
    </xf>
    <xf numFmtId="164" fontId="21" fillId="3" borderId="18" xfId="0" applyNumberFormat="1" applyFont="1" applyFill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1" fontId="18" fillId="3" borderId="4" xfId="0" applyNumberFormat="1" applyFont="1" applyFill="1" applyBorder="1" applyAlignment="1">
      <alignment horizontal="center"/>
    </xf>
    <xf numFmtId="164" fontId="18" fillId="3" borderId="4" xfId="0" applyNumberFormat="1" applyFont="1" applyFill="1" applyBorder="1" applyAlignment="1">
      <alignment horizontal="center"/>
    </xf>
    <xf numFmtId="164" fontId="18" fillId="3" borderId="24" xfId="0" applyNumberFormat="1" applyFont="1" applyFill="1" applyBorder="1" applyAlignment="1">
      <alignment horizontal="center"/>
    </xf>
    <xf numFmtId="49" fontId="23" fillId="0" borderId="25" xfId="0" applyNumberFormat="1" applyFont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164" fontId="18" fillId="3" borderId="12" xfId="0" applyNumberFormat="1" applyFont="1" applyFill="1" applyBorder="1" applyAlignment="1">
      <alignment horizontal="center"/>
    </xf>
    <xf numFmtId="49" fontId="23" fillId="0" borderId="21" xfId="0" applyNumberFormat="1" applyFont="1" applyBorder="1" applyAlignment="1">
      <alignment horizontal="center" vertical="center"/>
    </xf>
    <xf numFmtId="1" fontId="18" fillId="3" borderId="22" xfId="0" applyNumberFormat="1" applyFont="1" applyFill="1" applyBorder="1" applyAlignment="1">
      <alignment horizontal="center"/>
    </xf>
    <xf numFmtId="164" fontId="18" fillId="3" borderId="22" xfId="0" applyNumberFormat="1" applyFont="1" applyFill="1" applyBorder="1" applyAlignment="1">
      <alignment horizontal="center"/>
    </xf>
    <xf numFmtId="164" fontId="18" fillId="3" borderId="23" xfId="0" applyNumberFormat="1" applyFont="1" applyFill="1" applyBorder="1" applyAlignment="1">
      <alignment horizontal="center"/>
    </xf>
    <xf numFmtId="0" fontId="21" fillId="0" borderId="17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2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0" fillId="4" borderId="0" xfId="0" applyFill="1"/>
    <xf numFmtId="0" fontId="28" fillId="0" borderId="0" xfId="2" applyFont="1" applyAlignment="1">
      <alignment wrapText="1"/>
    </xf>
    <xf numFmtId="0" fontId="6" fillId="4" borderId="0" xfId="0" applyFont="1" applyFill="1"/>
    <xf numFmtId="0" fontId="0" fillId="0" borderId="0" xfId="0" applyAlignment="1">
      <alignment vertical="top"/>
    </xf>
    <xf numFmtId="0" fontId="30" fillId="4" borderId="7" xfId="0" applyFont="1" applyFill="1" applyBorder="1" applyAlignment="1">
      <alignment vertical="center" wrapText="1"/>
    </xf>
    <xf numFmtId="0" fontId="30" fillId="4" borderId="26" xfId="0" applyFont="1" applyFill="1" applyBorder="1" applyAlignment="1">
      <alignment vertical="center" wrapText="1"/>
    </xf>
    <xf numFmtId="0" fontId="30" fillId="4" borderId="8" xfId="0" applyFont="1" applyFill="1" applyBorder="1" applyAlignment="1">
      <alignment vertical="center" wrapText="1"/>
    </xf>
    <xf numFmtId="0" fontId="31" fillId="0" borderId="2" xfId="2" applyFont="1" applyFill="1" applyBorder="1" applyAlignment="1">
      <alignment horizontal="center" vertical="center" wrapText="1"/>
    </xf>
    <xf numFmtId="0" fontId="30" fillId="4" borderId="25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12" xfId="0" applyFont="1" applyFill="1" applyBorder="1" applyAlignment="1">
      <alignment horizontal="center" vertical="center" wrapText="1"/>
    </xf>
    <xf numFmtId="0" fontId="30" fillId="4" borderId="10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top" wrapText="1"/>
    </xf>
    <xf numFmtId="0" fontId="30" fillId="4" borderId="4" xfId="0" applyFont="1" applyFill="1" applyBorder="1" applyAlignment="1">
      <alignment horizontal="left" vertical="top" wrapText="1"/>
    </xf>
    <xf numFmtId="0" fontId="30" fillId="4" borderId="2" xfId="0" applyFont="1" applyFill="1" applyBorder="1" applyAlignment="1">
      <alignment horizontal="center" vertical="top" wrapText="1"/>
    </xf>
    <xf numFmtId="164" fontId="31" fillId="0" borderId="4" xfId="2" applyNumberFormat="1" applyFont="1" applyFill="1" applyBorder="1" applyAlignment="1">
      <alignment horizontal="center" vertical="top" wrapText="1"/>
    </xf>
    <xf numFmtId="0" fontId="31" fillId="0" borderId="1" xfId="2" applyFont="1" applyFill="1" applyBorder="1" applyAlignment="1">
      <alignment horizontal="center" vertical="center" wrapText="1"/>
    </xf>
    <xf numFmtId="0" fontId="31" fillId="0" borderId="12" xfId="2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top" wrapText="1"/>
    </xf>
    <xf numFmtId="0" fontId="31" fillId="0" borderId="4" xfId="2" applyFont="1" applyFill="1" applyBorder="1" applyAlignment="1">
      <alignment horizontal="center" vertical="top" wrapText="1"/>
    </xf>
    <xf numFmtId="0" fontId="30" fillId="4" borderId="1" xfId="0" applyFont="1" applyFill="1" applyBorder="1" applyAlignment="1">
      <alignment horizontal="center" vertical="top"/>
    </xf>
    <xf numFmtId="0" fontId="30" fillId="4" borderId="1" xfId="0" applyFont="1" applyFill="1" applyBorder="1" applyAlignment="1">
      <alignment horizontal="left" vertical="top" wrapText="1"/>
    </xf>
    <xf numFmtId="0" fontId="30" fillId="4" borderId="1" xfId="0" applyFont="1" applyFill="1" applyBorder="1" applyAlignment="1">
      <alignment horizontal="center" vertical="top" wrapText="1"/>
    </xf>
    <xf numFmtId="0" fontId="30" fillId="4" borderId="1" xfId="0" applyFont="1" applyFill="1" applyBorder="1" applyAlignment="1">
      <alignment vertical="top" wrapText="1"/>
    </xf>
    <xf numFmtId="0" fontId="31" fillId="0" borderId="15" xfId="2" applyFont="1" applyFill="1" applyBorder="1" applyAlignment="1">
      <alignment horizontal="center" vertical="center" wrapText="1"/>
    </xf>
    <xf numFmtId="0" fontId="34" fillId="0" borderId="17" xfId="2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top"/>
    </xf>
    <xf numFmtId="0" fontId="30" fillId="4" borderId="17" xfId="0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top"/>
    </xf>
    <xf numFmtId="0" fontId="30" fillId="4" borderId="2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top"/>
    </xf>
    <xf numFmtId="0" fontId="30" fillId="4" borderId="4" xfId="0" applyFont="1" applyFill="1" applyBorder="1" applyAlignment="1">
      <alignment horizontal="center" vertical="top"/>
    </xf>
    <xf numFmtId="165" fontId="31" fillId="0" borderId="2" xfId="2" applyNumberFormat="1" applyFont="1" applyFill="1" applyBorder="1" applyAlignment="1">
      <alignment horizontal="center" vertical="center"/>
    </xf>
    <xf numFmtId="0" fontId="30" fillId="4" borderId="16" xfId="0" applyFont="1" applyFill="1" applyBorder="1"/>
    <xf numFmtId="0" fontId="30" fillId="4" borderId="29" xfId="0" applyFont="1" applyFill="1" applyBorder="1" applyAlignment="1">
      <alignment vertical="top"/>
    </xf>
    <xf numFmtId="0" fontId="32" fillId="4" borderId="17" xfId="0" applyFont="1" applyFill="1" applyBorder="1" applyAlignment="1">
      <alignment vertical="top"/>
    </xf>
    <xf numFmtId="165" fontId="31" fillId="0" borderId="17" xfId="2" applyNumberFormat="1" applyFont="1" applyFill="1" applyBorder="1" applyAlignment="1">
      <alignment horizontal="center" vertical="center"/>
    </xf>
    <xf numFmtId="165" fontId="34" fillId="0" borderId="17" xfId="2" applyNumberFormat="1" applyFont="1" applyFill="1" applyBorder="1" applyAlignment="1">
      <alignment horizontal="center" vertical="center"/>
    </xf>
    <xf numFmtId="164" fontId="31" fillId="0" borderId="17" xfId="0" applyNumberFormat="1" applyFont="1" applyFill="1" applyBorder="1" applyAlignment="1">
      <alignment horizontal="center" vertical="center"/>
    </xf>
    <xf numFmtId="164" fontId="34" fillId="0" borderId="17" xfId="0" applyNumberFormat="1" applyFont="1" applyFill="1" applyBorder="1" applyAlignment="1">
      <alignment horizontal="center" vertical="center"/>
    </xf>
    <xf numFmtId="165" fontId="34" fillId="0" borderId="18" xfId="2" applyNumberFormat="1" applyFont="1" applyBorder="1" applyAlignment="1">
      <alignment horizontal="center" vertical="center" wrapText="1"/>
    </xf>
    <xf numFmtId="0" fontId="30" fillId="4" borderId="20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0" fillId="4" borderId="5" xfId="0" applyFont="1" applyFill="1" applyBorder="1"/>
    <xf numFmtId="0" fontId="30" fillId="4" borderId="6" xfId="0" applyFont="1" applyFill="1" applyBorder="1"/>
    <xf numFmtId="0" fontId="34" fillId="0" borderId="6" xfId="2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vertical="top"/>
    </xf>
    <xf numFmtId="0" fontId="32" fillId="4" borderId="6" xfId="0" applyFont="1" applyFill="1" applyBorder="1" applyAlignment="1">
      <alignment horizontal="center" vertical="top"/>
    </xf>
    <xf numFmtId="0" fontId="31" fillId="3" borderId="6" xfId="0" applyFont="1" applyFill="1" applyBorder="1" applyAlignment="1">
      <alignment horizontal="center" vertical="center"/>
    </xf>
    <xf numFmtId="165" fontId="31" fillId="3" borderId="6" xfId="0" applyNumberFormat="1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164" fontId="31" fillId="3" borderId="6" xfId="0" applyNumberFormat="1" applyFont="1" applyFill="1" applyBorder="1" applyAlignment="1">
      <alignment horizontal="center" vertical="center"/>
    </xf>
    <xf numFmtId="165" fontId="31" fillId="3" borderId="30" xfId="0" applyNumberFormat="1" applyFont="1" applyFill="1" applyBorder="1" applyAlignment="1">
      <alignment horizontal="center" vertical="center"/>
    </xf>
    <xf numFmtId="0" fontId="30" fillId="4" borderId="17" xfId="0" applyFont="1" applyFill="1" applyBorder="1"/>
    <xf numFmtId="0" fontId="30" fillId="4" borderId="17" xfId="0" applyFont="1" applyFill="1" applyBorder="1" applyAlignment="1">
      <alignment vertical="top"/>
    </xf>
    <xf numFmtId="0" fontId="30" fillId="4" borderId="17" xfId="0" applyNumberFormat="1" applyFont="1" applyFill="1" applyBorder="1" applyAlignment="1">
      <alignment horizontal="center" vertical="top"/>
    </xf>
    <xf numFmtId="0" fontId="30" fillId="4" borderId="31" xfId="0" applyFont="1" applyFill="1" applyBorder="1" applyAlignment="1">
      <alignment horizontal="center" vertical="top"/>
    </xf>
    <xf numFmtId="0" fontId="30" fillId="4" borderId="18" xfId="0" applyNumberFormat="1" applyFont="1" applyFill="1" applyBorder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vertical="top"/>
    </xf>
    <xf numFmtId="0" fontId="36" fillId="0" borderId="0" xfId="0" applyFont="1" applyFill="1"/>
    <xf numFmtId="0" fontId="36" fillId="4" borderId="0" xfId="0" applyFont="1" applyFill="1"/>
    <xf numFmtId="0" fontId="28" fillId="0" borderId="3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top"/>
    </xf>
    <xf numFmtId="0" fontId="14" fillId="0" borderId="33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164" fontId="3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38" fillId="0" borderId="0" xfId="0" applyFont="1" applyFill="1"/>
    <xf numFmtId="0" fontId="43" fillId="0" borderId="3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166" fontId="28" fillId="0" borderId="1" xfId="0" applyNumberFormat="1" applyFont="1" applyFill="1" applyBorder="1" applyAlignment="1">
      <alignment horizontal="left" vertical="center" wrapText="1"/>
    </xf>
    <xf numFmtId="4" fontId="26" fillId="0" borderId="1" xfId="0" applyNumberFormat="1" applyFont="1" applyFill="1" applyBorder="1" applyAlignment="1">
      <alignment horizontal="left" vertical="center" wrapText="1"/>
    </xf>
    <xf numFmtId="164" fontId="26" fillId="0" borderId="1" xfId="0" applyNumberFormat="1" applyFont="1" applyFill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justify"/>
    </xf>
    <xf numFmtId="0" fontId="26" fillId="0" borderId="1" xfId="0" applyFont="1" applyBorder="1" applyAlignment="1">
      <alignment horizontal="left" vertical="justify"/>
    </xf>
    <xf numFmtId="0" fontId="26" fillId="0" borderId="4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/>
    </xf>
    <xf numFmtId="0" fontId="14" fillId="0" borderId="0" xfId="5" applyFont="1"/>
    <xf numFmtId="0" fontId="26" fillId="0" borderId="35" xfId="5" applyFont="1" applyBorder="1" applyAlignment="1">
      <alignment horizontal="center" vertical="top" wrapText="1"/>
    </xf>
    <xf numFmtId="0" fontId="26" fillId="0" borderId="35" xfId="5" applyFont="1" applyBorder="1" applyAlignment="1">
      <alignment horizontal="center"/>
    </xf>
    <xf numFmtId="0" fontId="41" fillId="0" borderId="35" xfId="5" applyFont="1" applyBorder="1" applyAlignment="1">
      <alignment horizontal="center"/>
    </xf>
    <xf numFmtId="0" fontId="26" fillId="0" borderId="35" xfId="5" applyFont="1" applyBorder="1"/>
    <xf numFmtId="0" fontId="14" fillId="0" borderId="0" xfId="5" applyFont="1" applyFill="1"/>
    <xf numFmtId="0" fontId="6" fillId="0" borderId="0" xfId="0" applyFont="1"/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wrapText="1"/>
    </xf>
    <xf numFmtId="0" fontId="28" fillId="0" borderId="0" xfId="0" applyFont="1"/>
    <xf numFmtId="0" fontId="6" fillId="4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31" fillId="0" borderId="2" xfId="2" applyFont="1" applyFill="1" applyBorder="1" applyAlignment="1">
      <alignment horizontal="center" vertical="center" wrapText="1"/>
    </xf>
    <xf numFmtId="0" fontId="31" fillId="0" borderId="15" xfId="2" applyFont="1" applyFill="1" applyBorder="1" applyAlignment="1">
      <alignment horizontal="center" vertical="center" wrapText="1"/>
    </xf>
    <xf numFmtId="0" fontId="30" fillId="4" borderId="10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4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2" fontId="31" fillId="4" borderId="0" xfId="1" applyNumberFormat="1" applyFont="1" applyFill="1" applyBorder="1" applyAlignment="1" applyProtection="1">
      <alignment horizontal="left" vertical="top" wrapText="1"/>
    </xf>
    <xf numFmtId="0" fontId="30" fillId="4" borderId="38" xfId="0" applyFont="1" applyFill="1" applyBorder="1" applyAlignment="1">
      <alignment horizontal="center" vertical="top"/>
    </xf>
    <xf numFmtId="0" fontId="34" fillId="0" borderId="39" xfId="2" applyFont="1" applyFill="1" applyBorder="1" applyAlignment="1">
      <alignment horizontal="center" vertical="center" wrapText="1"/>
    </xf>
    <xf numFmtId="0" fontId="32" fillId="4" borderId="39" xfId="0" applyFont="1" applyFill="1" applyBorder="1" applyAlignment="1">
      <alignment horizontal="left" vertical="top" wrapText="1"/>
    </xf>
    <xf numFmtId="0" fontId="32" fillId="4" borderId="39" xfId="0" applyFont="1" applyFill="1" applyBorder="1" applyAlignment="1">
      <alignment vertical="top" wrapText="1"/>
    </xf>
    <xf numFmtId="164" fontId="32" fillId="4" borderId="39" xfId="0" applyNumberFormat="1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0" borderId="1" xfId="0" applyFont="1" applyBorder="1" applyAlignment="1">
      <alignment horizontal="center" vertical="top"/>
    </xf>
    <xf numFmtId="0" fontId="32" fillId="4" borderId="1" xfId="0" applyFont="1" applyFill="1" applyBorder="1" applyAlignment="1">
      <alignment vertical="top" wrapText="1"/>
    </xf>
    <xf numFmtId="164" fontId="30" fillId="4" borderId="1" xfId="0" applyNumberFormat="1" applyFont="1" applyFill="1" applyBorder="1" applyAlignment="1">
      <alignment horizontal="center" vertical="top"/>
    </xf>
    <xf numFmtId="0" fontId="30" fillId="4" borderId="2" xfId="0" applyFont="1" applyFill="1" applyBorder="1" applyAlignment="1">
      <alignment horizontal="left" vertical="top" wrapText="1"/>
    </xf>
    <xf numFmtId="0" fontId="47" fillId="0" borderId="0" xfId="0" applyFont="1" applyFill="1" applyBorder="1" applyAlignment="1">
      <alignment wrapText="1"/>
    </xf>
    <xf numFmtId="0" fontId="47" fillId="0" borderId="0" xfId="0" applyFont="1" applyFill="1" applyBorder="1" applyAlignment="1">
      <alignment horizontal="center"/>
    </xf>
    <xf numFmtId="0" fontId="47" fillId="0" borderId="0" xfId="0" applyFont="1" applyFill="1"/>
    <xf numFmtId="0" fontId="48" fillId="0" borderId="0" xfId="0" applyFont="1"/>
    <xf numFmtId="0" fontId="47" fillId="0" borderId="0" xfId="0" applyFont="1" applyBorder="1" applyAlignment="1">
      <alignment horizontal="left" wrapText="1"/>
    </xf>
    <xf numFmtId="0" fontId="47" fillId="0" borderId="0" xfId="0" applyFont="1" applyFill="1" applyBorder="1" applyAlignment="1">
      <alignment horizontal="left" wrapText="1"/>
    </xf>
    <xf numFmtId="0" fontId="47" fillId="0" borderId="0" xfId="0" applyFont="1"/>
    <xf numFmtId="0" fontId="48" fillId="0" borderId="0" xfId="0" applyFont="1" applyAlignment="1">
      <alignment horizontal="left" wrapText="1"/>
    </xf>
    <xf numFmtId="0" fontId="47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vertical="top" wrapText="1"/>
    </xf>
    <xf numFmtId="164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164" fontId="14" fillId="0" borderId="4" xfId="0" applyNumberFormat="1" applyFont="1" applyFill="1" applyBorder="1" applyAlignment="1">
      <alignment horizontal="center" vertical="top"/>
    </xf>
    <xf numFmtId="164" fontId="14" fillId="0" borderId="4" xfId="0" applyNumberFormat="1" applyFont="1" applyBorder="1" applyAlignment="1">
      <alignment horizontal="center" vertical="top"/>
    </xf>
    <xf numFmtId="164" fontId="14" fillId="0" borderId="1" xfId="0" applyNumberFormat="1" applyFont="1" applyFill="1" applyBorder="1" applyAlignment="1">
      <alignment horizontal="center" vertical="top"/>
    </xf>
    <xf numFmtId="164" fontId="30" fillId="4" borderId="17" xfId="0" applyNumberFormat="1" applyFont="1" applyFill="1" applyBorder="1" applyAlignment="1">
      <alignment horizontal="center" vertical="top"/>
    </xf>
    <xf numFmtId="164" fontId="30" fillId="4" borderId="31" xfId="0" applyNumberFormat="1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vertical="top" wrapText="1"/>
    </xf>
    <xf numFmtId="4" fontId="14" fillId="4" borderId="1" xfId="0" applyNumberFormat="1" applyFont="1" applyFill="1" applyBorder="1" applyAlignment="1">
      <alignment horizontal="center" vertical="top" wrapText="1"/>
    </xf>
    <xf numFmtId="166" fontId="14" fillId="4" borderId="1" xfId="0" applyNumberFormat="1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4" borderId="4" xfId="0" applyFont="1" applyFill="1" applyBorder="1" applyAlignment="1">
      <alignment horizontal="left" vertical="top" wrapText="1"/>
    </xf>
    <xf numFmtId="164" fontId="14" fillId="4" borderId="1" xfId="0" applyNumberFormat="1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0" fontId="14" fillId="4" borderId="1" xfId="3" applyFont="1" applyFill="1" applyBorder="1" applyAlignment="1" applyProtection="1">
      <alignment horizontal="left" vertical="top" wrapText="1"/>
    </xf>
    <xf numFmtId="0" fontId="41" fillId="5" borderId="35" xfId="5" applyFont="1" applyFill="1" applyBorder="1" applyAlignment="1">
      <alignment horizontal="center"/>
    </xf>
    <xf numFmtId="0" fontId="41" fillId="0" borderId="35" xfId="5" applyFont="1" applyFill="1" applyBorder="1" applyAlignment="1">
      <alignment horizontal="center"/>
    </xf>
    <xf numFmtId="164" fontId="41" fillId="0" borderId="35" xfId="5" applyNumberFormat="1" applyFont="1" applyFill="1" applyBorder="1" applyAlignment="1">
      <alignment horizontal="center"/>
    </xf>
    <xf numFmtId="0" fontId="50" fillId="5" borderId="35" xfId="5" applyFont="1" applyFill="1" applyBorder="1" applyAlignment="1">
      <alignment horizontal="center"/>
    </xf>
    <xf numFmtId="0" fontId="50" fillId="0" borderId="35" xfId="5" applyFont="1" applyFill="1" applyBorder="1" applyAlignment="1">
      <alignment horizontal="center"/>
    </xf>
    <xf numFmtId="164" fontId="50" fillId="0" borderId="35" xfId="5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4" borderId="1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3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164" fontId="31" fillId="0" borderId="3" xfId="2" applyNumberFormat="1" applyFont="1" applyFill="1" applyBorder="1" applyAlignment="1">
      <alignment horizontal="center" vertical="top" wrapText="1"/>
    </xf>
    <xf numFmtId="0" fontId="30" fillId="0" borderId="2" xfId="0" applyFont="1" applyBorder="1" applyAlignment="1">
      <alignment vertical="top"/>
    </xf>
    <xf numFmtId="0" fontId="11" fillId="0" borderId="2" xfId="0" applyFont="1" applyBorder="1" applyAlignment="1">
      <alignment vertical="top" wrapText="1"/>
    </xf>
    <xf numFmtId="164" fontId="30" fillId="4" borderId="2" xfId="0" applyNumberFormat="1" applyFont="1" applyFill="1" applyBorder="1" applyAlignment="1">
      <alignment horizontal="center" vertical="top"/>
    </xf>
    <xf numFmtId="0" fontId="30" fillId="4" borderId="41" xfId="0" applyFont="1" applyFill="1" applyBorder="1" applyAlignment="1">
      <alignment horizontal="center" vertical="center"/>
    </xf>
    <xf numFmtId="0" fontId="31" fillId="0" borderId="39" xfId="2" applyFont="1" applyFill="1" applyBorder="1" applyAlignment="1">
      <alignment horizontal="center" vertical="center" wrapText="1"/>
    </xf>
    <xf numFmtId="0" fontId="30" fillId="4" borderId="39" xfId="0" applyFont="1" applyFill="1" applyBorder="1" applyAlignment="1">
      <alignment horizontal="center" vertical="center"/>
    </xf>
    <xf numFmtId="164" fontId="31" fillId="0" borderId="1" xfId="2" applyNumberFormat="1" applyFont="1" applyFill="1" applyBorder="1" applyAlignment="1">
      <alignment horizontal="center" vertical="top" wrapText="1"/>
    </xf>
    <xf numFmtId="165" fontId="31" fillId="0" borderId="19" xfId="2" applyNumberFormat="1" applyFont="1" applyFill="1" applyBorder="1" applyAlignment="1">
      <alignment horizontal="center" vertical="center"/>
    </xf>
    <xf numFmtId="164" fontId="30" fillId="4" borderId="4" xfId="0" applyNumberFormat="1" applyFont="1" applyFill="1" applyBorder="1" applyAlignment="1">
      <alignment horizontal="center" vertical="top" wrapText="1"/>
    </xf>
    <xf numFmtId="0" fontId="40" fillId="0" borderId="0" xfId="0" applyFont="1" applyFill="1" applyAlignment="1">
      <alignment vertical="center" wrapText="1"/>
    </xf>
    <xf numFmtId="0" fontId="47" fillId="0" borderId="40" xfId="0" applyFont="1" applyFill="1" applyBorder="1" applyAlignment="1">
      <alignment horizontal="left" vertical="top" wrapText="1"/>
    </xf>
    <xf numFmtId="0" fontId="47" fillId="0" borderId="0" xfId="0" applyFont="1" applyFill="1" applyBorder="1" applyAlignment="1">
      <alignment horizontal="left" wrapText="1"/>
    </xf>
    <xf numFmtId="0" fontId="47" fillId="0" borderId="0" xfId="0" applyFont="1" applyBorder="1" applyAlignment="1">
      <alignment horizontal="left" wrapText="1"/>
    </xf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right"/>
    </xf>
    <xf numFmtId="0" fontId="25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7" fillId="4" borderId="0" xfId="0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30" fillId="4" borderId="10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1" fillId="0" borderId="27" xfId="2" applyFont="1" applyFill="1" applyBorder="1" applyAlignment="1">
      <alignment horizontal="center" vertical="center" wrapText="1"/>
    </xf>
    <xf numFmtId="0" fontId="31" fillId="0" borderId="28" xfId="2" applyFont="1" applyFill="1" applyBorder="1" applyAlignment="1">
      <alignment horizontal="center" vertical="center" wrapText="1"/>
    </xf>
    <xf numFmtId="0" fontId="31" fillId="0" borderId="2" xfId="2" applyFont="1" applyFill="1" applyBorder="1" applyAlignment="1">
      <alignment horizontal="center" vertical="center" wrapText="1"/>
    </xf>
    <xf numFmtId="0" fontId="31" fillId="0" borderId="4" xfId="2" applyFont="1" applyFill="1" applyBorder="1" applyAlignment="1">
      <alignment horizontal="center" vertical="center" wrapText="1"/>
    </xf>
    <xf numFmtId="0" fontId="31" fillId="0" borderId="15" xfId="2" applyFont="1" applyFill="1" applyBorder="1" applyAlignment="1">
      <alignment horizontal="center" vertical="center" wrapText="1"/>
    </xf>
    <xf numFmtId="0" fontId="31" fillId="0" borderId="24" xfId="2" applyFont="1" applyFill="1" applyBorder="1" applyAlignment="1">
      <alignment horizontal="center" vertical="center" wrapText="1"/>
    </xf>
    <xf numFmtId="0" fontId="31" fillId="0" borderId="7" xfId="2" applyFont="1" applyFill="1" applyBorder="1" applyAlignment="1">
      <alignment horizontal="center" vertical="center" wrapText="1"/>
    </xf>
    <xf numFmtId="0" fontId="31" fillId="0" borderId="26" xfId="2" applyFont="1" applyFill="1" applyBorder="1" applyAlignment="1">
      <alignment horizontal="center" vertical="center" wrapText="1"/>
    </xf>
    <xf numFmtId="0" fontId="31" fillId="0" borderId="9" xfId="2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28" fillId="0" borderId="1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29" fillId="0" borderId="27" xfId="0" applyFont="1" applyFill="1" applyBorder="1" applyAlignment="1">
      <alignment horizontal="center" vertical="center" wrapText="1"/>
    </xf>
    <xf numFmtId="0" fontId="29" fillId="0" borderId="34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top" wrapText="1"/>
    </xf>
    <xf numFmtId="0" fontId="28" fillId="0" borderId="36" xfId="0" applyFont="1" applyBorder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28" fillId="0" borderId="0" xfId="0" applyFont="1" applyAlignment="1">
      <alignment horizontal="left" wrapText="1"/>
    </xf>
    <xf numFmtId="0" fontId="6" fillId="0" borderId="0" xfId="0" applyFont="1" applyFill="1" applyAlignment="1">
      <alignment horizontal="center"/>
    </xf>
    <xf numFmtId="0" fontId="26" fillId="0" borderId="35" xfId="5" applyFont="1" applyBorder="1" applyAlignment="1">
      <alignment horizontal="center" vertical="top" wrapText="1"/>
    </xf>
    <xf numFmtId="0" fontId="26" fillId="0" borderId="0" xfId="5" applyFont="1" applyBorder="1" applyAlignment="1">
      <alignment horizontal="center" vertical="center"/>
    </xf>
    <xf numFmtId="0" fontId="26" fillId="0" borderId="0" xfId="5" applyFont="1" applyBorder="1" applyAlignment="1">
      <alignment horizontal="left" vertical="center" wrapText="1"/>
    </xf>
    <xf numFmtId="0" fontId="43" fillId="0" borderId="0" xfId="5" applyFont="1" applyBorder="1" applyAlignment="1">
      <alignment horizontal="center" vertical="center" wrapText="1"/>
    </xf>
    <xf numFmtId="0" fontId="51" fillId="0" borderId="0" xfId="5" applyFont="1" applyBorder="1" applyAlignment="1">
      <alignment horizontal="center" vertical="center" wrapText="1"/>
    </xf>
    <xf numFmtId="0" fontId="43" fillId="0" borderId="0" xfId="5" applyFont="1" applyBorder="1" applyAlignment="1">
      <alignment horizontal="center" vertical="center"/>
    </xf>
  </cellXfs>
  <cellStyles count="7">
    <cellStyle name="Гиперссылка" xfId="3" builtinId="8"/>
    <cellStyle name="Звичайний 2" xfId="6"/>
    <cellStyle name="Обычный" xfId="0" builtinId="0"/>
    <cellStyle name="Обычный 2" xfId="5"/>
    <cellStyle name="Обычный 3" xfId="4"/>
    <cellStyle name="Обычный_Лист1" xfId="2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view="pageBreakPreview" topLeftCell="B3" zoomScale="95" zoomScaleNormal="89" zoomScaleSheetLayoutView="95" workbookViewId="0">
      <selection activeCell="E7" sqref="E7:H22"/>
    </sheetView>
  </sheetViews>
  <sheetFormatPr defaultRowHeight="15"/>
  <cols>
    <col min="1" max="1" width="5.42578125" customWidth="1"/>
    <col min="2" max="2" width="48.28515625" customWidth="1"/>
    <col min="3" max="3" width="19.42578125" customWidth="1"/>
    <col min="4" max="4" width="13.42578125" customWidth="1"/>
    <col min="5" max="5" width="19.5703125" customWidth="1"/>
    <col min="6" max="6" width="15.28515625" customWidth="1"/>
    <col min="7" max="7" width="17.140625" customWidth="1"/>
    <col min="8" max="8" width="18" customWidth="1"/>
    <col min="9" max="9" width="7.28515625" customWidth="1"/>
    <col min="10" max="10" width="5.85546875" customWidth="1"/>
    <col min="11" max="11" width="6.140625" customWidth="1"/>
    <col min="12" max="12" width="4.7109375" customWidth="1"/>
    <col min="13" max="13" width="8.5703125" customWidth="1"/>
    <col min="14" max="14" width="5.5703125" customWidth="1"/>
    <col min="15" max="15" width="8.85546875" customWidth="1"/>
    <col min="16" max="16" width="5.5703125" customWidth="1"/>
    <col min="17" max="17" width="9" customWidth="1"/>
    <col min="18" max="18" width="5.42578125" customWidth="1"/>
    <col min="19" max="19" width="7.85546875" customWidth="1"/>
    <col min="20" max="20" width="28.42578125" customWidth="1"/>
  </cols>
  <sheetData>
    <row r="1" spans="1:22" ht="15.75">
      <c r="A1" s="287"/>
      <c r="B1" s="287"/>
      <c r="C1" s="37"/>
      <c r="D1" s="37"/>
      <c r="E1" s="288" t="s">
        <v>227</v>
      </c>
      <c r="F1" s="288"/>
      <c r="G1" s="288"/>
      <c r="H1" s="288"/>
    </row>
    <row r="2" spans="1:22" ht="43.5" customHeight="1">
      <c r="A2" s="38"/>
      <c r="B2" s="289" t="s">
        <v>275</v>
      </c>
      <c r="C2" s="289"/>
      <c r="D2" s="289"/>
      <c r="E2" s="289"/>
      <c r="F2" s="289"/>
      <c r="G2" s="289"/>
      <c r="H2" s="289"/>
    </row>
    <row r="3" spans="1:22" ht="17.25" customHeight="1" thickBot="1">
      <c r="A3" s="38"/>
      <c r="B3" s="39"/>
      <c r="C3" s="290" t="s">
        <v>70</v>
      </c>
      <c r="D3" s="290"/>
      <c r="E3" s="290"/>
      <c r="F3" s="290"/>
      <c r="G3" s="39"/>
      <c r="H3" s="39"/>
    </row>
    <row r="4" spans="1:22" ht="39.75" customHeight="1">
      <c r="A4" s="291" t="s">
        <v>71</v>
      </c>
      <c r="B4" s="293" t="s">
        <v>72</v>
      </c>
      <c r="C4" s="295" t="s">
        <v>73</v>
      </c>
      <c r="D4" s="296"/>
      <c r="E4" s="295" t="s">
        <v>253</v>
      </c>
      <c r="F4" s="296"/>
      <c r="G4" s="295" t="s">
        <v>276</v>
      </c>
      <c r="H4" s="297"/>
    </row>
    <row r="5" spans="1:22" ht="69" customHeight="1">
      <c r="A5" s="292"/>
      <c r="B5" s="294"/>
      <c r="C5" s="40" t="s">
        <v>74</v>
      </c>
      <c r="D5" s="41" t="s">
        <v>75</v>
      </c>
      <c r="E5" s="40" t="s">
        <v>74</v>
      </c>
      <c r="F5" s="41" t="s">
        <v>75</v>
      </c>
      <c r="G5" s="40" t="s">
        <v>74</v>
      </c>
      <c r="H5" s="42" t="s">
        <v>76</v>
      </c>
    </row>
    <row r="6" spans="1:22" ht="21.75" customHeight="1" thickBot="1">
      <c r="A6" s="43" t="s">
        <v>77</v>
      </c>
      <c r="B6" s="44" t="s">
        <v>78</v>
      </c>
      <c r="C6" s="45"/>
      <c r="D6" s="46"/>
      <c r="E6" s="45"/>
      <c r="F6" s="46"/>
      <c r="G6" s="45"/>
      <c r="H6" s="47"/>
    </row>
    <row r="7" spans="1:22" ht="39" customHeight="1" thickBot="1">
      <c r="A7" s="48">
        <v>1</v>
      </c>
      <c r="B7" s="91" t="s">
        <v>79</v>
      </c>
      <c r="C7" s="49">
        <v>12</v>
      </c>
      <c r="D7" s="50">
        <f>SUM(D8:D10)</f>
        <v>5961.4</v>
      </c>
      <c r="E7" s="49">
        <f>SUM(E8:E10)</f>
        <v>34</v>
      </c>
      <c r="F7" s="50">
        <f>SUM(F8:F10)</f>
        <v>27633.5</v>
      </c>
      <c r="G7" s="49">
        <f>SUM(G8:G10)</f>
        <v>28</v>
      </c>
      <c r="H7" s="51">
        <f>SUM(H8:H10)</f>
        <v>21136.6</v>
      </c>
    </row>
    <row r="8" spans="1:22" ht="37.5">
      <c r="A8" s="52" t="s">
        <v>80</v>
      </c>
      <c r="B8" s="92" t="s">
        <v>81</v>
      </c>
      <c r="C8" s="53">
        <v>5</v>
      </c>
      <c r="D8" s="54">
        <v>1636.6</v>
      </c>
      <c r="E8" s="53">
        <v>5</v>
      </c>
      <c r="F8" s="54">
        <v>2688.1</v>
      </c>
      <c r="G8" s="53">
        <v>4</v>
      </c>
      <c r="H8" s="55">
        <v>1036.8</v>
      </c>
    </row>
    <row r="9" spans="1:22" ht="18.75">
      <c r="A9" s="56" t="s">
        <v>82</v>
      </c>
      <c r="B9" s="93" t="s">
        <v>83</v>
      </c>
      <c r="C9" s="57">
        <v>0</v>
      </c>
      <c r="D9" s="58">
        <v>0</v>
      </c>
      <c r="E9" s="57">
        <v>13</v>
      </c>
      <c r="F9" s="58">
        <v>7137.8</v>
      </c>
      <c r="G9" s="57">
        <v>11</v>
      </c>
      <c r="H9" s="59">
        <v>5321.7</v>
      </c>
      <c r="U9" s="6"/>
      <c r="V9" s="7"/>
    </row>
    <row r="10" spans="1:22" ht="23.25" customHeight="1" thickBot="1">
      <c r="A10" s="60" t="s">
        <v>84</v>
      </c>
      <c r="B10" s="94" t="s">
        <v>85</v>
      </c>
      <c r="C10" s="61">
        <v>7</v>
      </c>
      <c r="D10" s="62">
        <v>4324.8</v>
      </c>
      <c r="E10" s="61">
        <v>16</v>
      </c>
      <c r="F10" s="62">
        <v>17807.599999999999</v>
      </c>
      <c r="G10" s="61">
        <v>13</v>
      </c>
      <c r="H10" s="63">
        <v>14778.1</v>
      </c>
      <c r="U10" s="6"/>
      <c r="V10" s="7"/>
    </row>
    <row r="11" spans="1:22" ht="25.5" customHeight="1" thickBot="1">
      <c r="A11" s="64">
        <v>2</v>
      </c>
      <c r="B11" s="91" t="s">
        <v>86</v>
      </c>
      <c r="C11" s="65">
        <f>SUM(C12:C14)</f>
        <v>5</v>
      </c>
      <c r="D11" s="66">
        <f>SUM(D12:D14)</f>
        <v>5216.5</v>
      </c>
      <c r="E11" s="65">
        <f>SUM(E12:E14)</f>
        <v>4</v>
      </c>
      <c r="F11" s="66">
        <f>SUM(F12:F14)</f>
        <v>7002.7999999999993</v>
      </c>
      <c r="G11" s="65">
        <v>4</v>
      </c>
      <c r="H11" s="67">
        <f>SUM(H12:H14)</f>
        <v>6859</v>
      </c>
      <c r="U11" s="6"/>
      <c r="V11" s="7"/>
    </row>
    <row r="12" spans="1:22" ht="23.25" customHeight="1">
      <c r="A12" s="52" t="s">
        <v>87</v>
      </c>
      <c r="B12" s="92" t="s">
        <v>88</v>
      </c>
      <c r="C12" s="68">
        <v>4</v>
      </c>
      <c r="D12" s="69">
        <v>4470.5</v>
      </c>
      <c r="E12" s="68">
        <v>3</v>
      </c>
      <c r="F12" s="70">
        <v>5703.2</v>
      </c>
      <c r="G12" s="68">
        <v>3</v>
      </c>
      <c r="H12" s="70">
        <v>5559.4</v>
      </c>
      <c r="U12" s="6"/>
      <c r="V12" s="7"/>
    </row>
    <row r="13" spans="1:22" ht="22.5" customHeight="1">
      <c r="A13" s="71" t="s">
        <v>89</v>
      </c>
      <c r="B13" s="95" t="s">
        <v>90</v>
      </c>
      <c r="C13" s="72">
        <v>0</v>
      </c>
      <c r="D13" s="73">
        <v>0</v>
      </c>
      <c r="E13" s="72">
        <v>0</v>
      </c>
      <c r="F13" s="73">
        <v>0</v>
      </c>
      <c r="G13" s="72">
        <v>0</v>
      </c>
      <c r="H13" s="74">
        <v>0</v>
      </c>
      <c r="U13" s="6"/>
      <c r="V13" s="7"/>
    </row>
    <row r="14" spans="1:22" ht="19.5" thickBot="1">
      <c r="A14" s="60" t="s">
        <v>91</v>
      </c>
      <c r="B14" s="94" t="s">
        <v>92</v>
      </c>
      <c r="C14" s="61">
        <v>1</v>
      </c>
      <c r="D14" s="62">
        <v>746</v>
      </c>
      <c r="E14" s="61">
        <v>1</v>
      </c>
      <c r="F14" s="62">
        <v>1299.5999999999999</v>
      </c>
      <c r="G14" s="61">
        <v>1</v>
      </c>
      <c r="H14" s="63">
        <v>1299.5999999999999</v>
      </c>
      <c r="U14" s="6"/>
      <c r="V14" s="7"/>
    </row>
    <row r="15" spans="1:22" ht="38.25" customHeight="1" thickBot="1">
      <c r="A15" s="64">
        <v>3</v>
      </c>
      <c r="B15" s="91" t="s">
        <v>93</v>
      </c>
      <c r="C15" s="65">
        <v>0</v>
      </c>
      <c r="D15" s="66">
        <v>0</v>
      </c>
      <c r="E15" s="65">
        <v>0</v>
      </c>
      <c r="F15" s="66">
        <v>0</v>
      </c>
      <c r="G15" s="65">
        <v>0</v>
      </c>
      <c r="H15" s="67">
        <v>0</v>
      </c>
      <c r="U15" s="6"/>
      <c r="V15" s="7"/>
    </row>
    <row r="16" spans="1:22" ht="22.5" customHeight="1">
      <c r="A16" s="52" t="s">
        <v>94</v>
      </c>
      <c r="B16" s="92" t="s">
        <v>95</v>
      </c>
      <c r="C16" s="68">
        <v>0</v>
      </c>
      <c r="D16" s="69">
        <v>0</v>
      </c>
      <c r="E16" s="68">
        <v>0</v>
      </c>
      <c r="F16" s="69">
        <v>0</v>
      </c>
      <c r="G16" s="68">
        <v>0</v>
      </c>
      <c r="H16" s="70">
        <v>0</v>
      </c>
      <c r="U16" s="6"/>
      <c r="V16" s="7"/>
    </row>
    <row r="17" spans="1:22" ht="26.25" customHeight="1">
      <c r="A17" s="71" t="s">
        <v>96</v>
      </c>
      <c r="B17" s="93" t="s">
        <v>97</v>
      </c>
      <c r="C17" s="72">
        <v>0</v>
      </c>
      <c r="D17" s="69">
        <v>0</v>
      </c>
      <c r="E17" s="72">
        <v>0</v>
      </c>
      <c r="F17" s="69">
        <v>0</v>
      </c>
      <c r="G17" s="72">
        <v>0</v>
      </c>
      <c r="H17" s="74">
        <v>0</v>
      </c>
      <c r="U17" s="6"/>
      <c r="V17" s="7"/>
    </row>
    <row r="18" spans="1:22" ht="27" customHeight="1" thickBot="1">
      <c r="A18" s="56" t="s">
        <v>98</v>
      </c>
      <c r="B18" s="95" t="s">
        <v>99</v>
      </c>
      <c r="C18" s="57">
        <v>0</v>
      </c>
      <c r="D18" s="54">
        <v>0</v>
      </c>
      <c r="E18" s="57">
        <v>0</v>
      </c>
      <c r="F18" s="54">
        <v>0</v>
      </c>
      <c r="G18" s="57">
        <v>0</v>
      </c>
      <c r="H18" s="59">
        <v>0</v>
      </c>
      <c r="U18" s="6"/>
      <c r="V18" s="7"/>
    </row>
    <row r="19" spans="1:22" ht="26.25" customHeight="1" thickBot="1">
      <c r="A19" s="75">
        <v>4</v>
      </c>
      <c r="B19" s="91" t="s">
        <v>100</v>
      </c>
      <c r="C19" s="76">
        <f>SUM(C20:C22)</f>
        <v>17</v>
      </c>
      <c r="D19" s="77">
        <f>SUM(D20:D22)</f>
        <v>11177.900000000001</v>
      </c>
      <c r="E19" s="76">
        <f>SUM(E20:E22)</f>
        <v>38</v>
      </c>
      <c r="F19" s="77">
        <f>SUM(F20:F22)</f>
        <v>34636.299999999996</v>
      </c>
      <c r="G19" s="76">
        <f>G15+G11+G7</f>
        <v>32</v>
      </c>
      <c r="H19" s="78">
        <f>H15+H11+H7</f>
        <v>27995.599999999999</v>
      </c>
      <c r="U19" s="6"/>
      <c r="V19" s="7"/>
    </row>
    <row r="20" spans="1:22" ht="27" customHeight="1">
      <c r="A20" s="79" t="s">
        <v>101</v>
      </c>
      <c r="B20" s="96" t="s">
        <v>102</v>
      </c>
      <c r="C20" s="80">
        <f t="shared" ref="C20:H20" si="0">SUM(C8+C12+C16)</f>
        <v>9</v>
      </c>
      <c r="D20" s="81">
        <f t="shared" si="0"/>
        <v>6107.1</v>
      </c>
      <c r="E20" s="80">
        <f>SUM(E8+E12+E16)</f>
        <v>8</v>
      </c>
      <c r="F20" s="81">
        <f t="shared" si="0"/>
        <v>8391.2999999999993</v>
      </c>
      <c r="G20" s="80">
        <f t="shared" si="0"/>
        <v>7</v>
      </c>
      <c r="H20" s="82">
        <f t="shared" si="0"/>
        <v>6596.2</v>
      </c>
      <c r="U20" s="6"/>
      <c r="V20" s="7"/>
    </row>
    <row r="21" spans="1:22" ht="23.25" customHeight="1">
      <c r="A21" s="83" t="s">
        <v>103</v>
      </c>
      <c r="B21" s="97" t="s">
        <v>104</v>
      </c>
      <c r="C21" s="84">
        <v>0</v>
      </c>
      <c r="D21" s="85">
        <f>SUM(D9+D13+D17)</f>
        <v>0</v>
      </c>
      <c r="E21" s="84">
        <f>SUM(E9)</f>
        <v>13</v>
      </c>
      <c r="F21" s="85">
        <f>SUM(F9)</f>
        <v>7137.8</v>
      </c>
      <c r="G21" s="84">
        <f>SUM(G9)</f>
        <v>11</v>
      </c>
      <c r="H21" s="86">
        <f>SUM(H9+H13)</f>
        <v>5321.7</v>
      </c>
      <c r="U21" s="6"/>
      <c r="V21" s="7"/>
    </row>
    <row r="22" spans="1:22" ht="24" customHeight="1" thickBot="1">
      <c r="A22" s="87" t="s">
        <v>105</v>
      </c>
      <c r="B22" s="98" t="s">
        <v>106</v>
      </c>
      <c r="C22" s="88">
        <f t="shared" ref="C22:H22" si="1">SUM(C10+C14+C18)</f>
        <v>8</v>
      </c>
      <c r="D22" s="89">
        <f t="shared" si="1"/>
        <v>5070.8</v>
      </c>
      <c r="E22" s="88">
        <f>SUM(E10+E14+E18)</f>
        <v>17</v>
      </c>
      <c r="F22" s="89">
        <f t="shared" si="1"/>
        <v>19107.199999999997</v>
      </c>
      <c r="G22" s="88">
        <f>SUM(G10+G14+G18)</f>
        <v>14</v>
      </c>
      <c r="H22" s="90">
        <f t="shared" si="1"/>
        <v>16077.7</v>
      </c>
      <c r="U22" s="6"/>
      <c r="V22" s="7"/>
    </row>
    <row r="23" spans="1:22" ht="118.5" customHeight="1">
      <c r="B23" s="284" t="s">
        <v>236</v>
      </c>
      <c r="C23" s="284"/>
      <c r="D23" s="239"/>
      <c r="E23" s="239"/>
      <c r="F23" s="239"/>
      <c r="G23" s="229"/>
      <c r="H23" s="230"/>
      <c r="U23" s="6"/>
      <c r="V23" s="7"/>
    </row>
    <row r="24" spans="1:22" ht="17.25" customHeight="1">
      <c r="B24" s="285"/>
      <c r="C24" s="285"/>
      <c r="D24" s="285"/>
      <c r="E24" s="285"/>
      <c r="F24" s="285"/>
      <c r="G24" s="285"/>
      <c r="H24" s="285"/>
      <c r="U24" s="6"/>
      <c r="V24" s="7"/>
    </row>
    <row r="25" spans="1:22" ht="14.25" customHeight="1">
      <c r="B25" s="286" t="s">
        <v>235</v>
      </c>
      <c r="C25" s="286"/>
      <c r="D25" s="286"/>
      <c r="E25" s="286"/>
      <c r="F25" s="231"/>
      <c r="G25" s="231"/>
      <c r="H25" s="231"/>
      <c r="U25" s="6"/>
      <c r="V25" s="7"/>
    </row>
    <row r="26" spans="1:22" ht="17.25" customHeight="1">
      <c r="B26" s="232"/>
      <c r="C26" s="233"/>
      <c r="D26" s="233"/>
      <c r="E26" s="234"/>
      <c r="F26" s="234"/>
      <c r="G26" s="234"/>
      <c r="H26" s="234"/>
      <c r="U26" s="6"/>
      <c r="V26" s="7"/>
    </row>
    <row r="27" spans="1:22" ht="17.25" customHeight="1">
      <c r="B27" s="232"/>
      <c r="C27" s="235"/>
      <c r="D27" s="235"/>
      <c r="E27" s="231"/>
      <c r="F27" s="231"/>
      <c r="G27" s="231"/>
      <c r="H27" s="231"/>
      <c r="U27" s="6"/>
      <c r="V27" s="7"/>
    </row>
    <row r="28" spans="1:22" ht="17.25" customHeight="1">
      <c r="B28" s="236"/>
      <c r="C28" s="237"/>
      <c r="D28" s="237"/>
      <c r="E28" s="238"/>
      <c r="F28" s="238"/>
      <c r="G28" s="238"/>
      <c r="H28" s="238"/>
      <c r="U28" s="6"/>
      <c r="V28" s="7"/>
    </row>
    <row r="29" spans="1:22" ht="15" customHeight="1">
      <c r="B29" s="236"/>
      <c r="C29" s="237"/>
      <c r="D29" s="237"/>
      <c r="E29" s="238"/>
      <c r="F29" s="238"/>
      <c r="G29" s="238"/>
      <c r="H29" s="238"/>
      <c r="U29" s="6"/>
      <c r="V29" s="7"/>
    </row>
    <row r="30" spans="1:22" ht="16.5" customHeight="1">
      <c r="B30" s="236"/>
      <c r="C30" s="237"/>
      <c r="D30" s="237"/>
      <c r="E30" s="238"/>
      <c r="F30" s="238"/>
      <c r="G30" s="238"/>
      <c r="H30" s="238"/>
      <c r="U30" s="6"/>
      <c r="V30" s="7"/>
    </row>
    <row r="31" spans="1:22" ht="14.25" customHeight="1">
      <c r="B31" s="236"/>
      <c r="C31" s="237"/>
      <c r="D31" s="237"/>
      <c r="E31" s="238"/>
      <c r="F31" s="238"/>
      <c r="G31" s="238"/>
      <c r="H31" s="238"/>
      <c r="U31" s="6"/>
      <c r="V31" s="7"/>
    </row>
    <row r="32" spans="1:22" ht="14.25" customHeight="1">
      <c r="B32" s="236"/>
      <c r="C32" s="237"/>
      <c r="D32" s="237"/>
      <c r="E32" s="238"/>
      <c r="F32" s="238"/>
      <c r="G32" s="238"/>
      <c r="H32" s="238"/>
      <c r="U32" s="6"/>
      <c r="V32" s="7"/>
    </row>
    <row r="33" spans="2:22" ht="31.5" customHeight="1">
      <c r="B33" s="283"/>
      <c r="C33" s="283"/>
      <c r="D33" s="283"/>
      <c r="E33" s="283"/>
      <c r="F33" s="283"/>
      <c r="G33" s="283"/>
      <c r="H33" s="283"/>
      <c r="U33" s="6"/>
      <c r="V33" s="7"/>
    </row>
    <row r="34" spans="2:22">
      <c r="U34" s="6"/>
      <c r="V34" s="7"/>
    </row>
    <row r="35" spans="2:22" ht="32.25" customHeight="1">
      <c r="U35" s="6"/>
      <c r="V35" s="7"/>
    </row>
    <row r="36" spans="2:22">
      <c r="U36" s="6"/>
      <c r="V36" s="7"/>
    </row>
    <row r="37" spans="2:22" ht="45.75" customHeight="1">
      <c r="U37" s="6"/>
      <c r="V37" s="7"/>
    </row>
    <row r="38" spans="2:22" ht="24" customHeight="1">
      <c r="U38" s="6"/>
      <c r="V38" s="7"/>
    </row>
    <row r="39" spans="2:22" ht="51" customHeight="1">
      <c r="U39" s="6"/>
      <c r="V39" s="7"/>
    </row>
    <row r="40" spans="2:22" ht="25.5" customHeight="1">
      <c r="U40" s="6"/>
      <c r="V40" s="7"/>
    </row>
    <row r="41" spans="2:22" ht="23.25" customHeight="1">
      <c r="U41" s="6"/>
      <c r="V41" s="7"/>
    </row>
    <row r="42" spans="2:22" ht="34.5" customHeight="1">
      <c r="U42" s="6"/>
      <c r="V42" s="7"/>
    </row>
    <row r="43" spans="2:22" ht="27.75" customHeight="1">
      <c r="U43" s="6"/>
      <c r="V43" s="7"/>
    </row>
    <row r="44" spans="2:22" ht="27.75" customHeight="1">
      <c r="U44" s="6"/>
      <c r="V44" s="7"/>
    </row>
    <row r="45" spans="2:22" ht="21.75" customHeight="1"/>
    <row r="50" spans="4:19"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4:19"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</sheetData>
  <mergeCells count="13">
    <mergeCell ref="B33:H33"/>
    <mergeCell ref="B23:C23"/>
    <mergeCell ref="B24:H24"/>
    <mergeCell ref="B25:E25"/>
    <mergeCell ref="A1:B1"/>
    <mergeCell ref="E1:H1"/>
    <mergeCell ref="B2:H2"/>
    <mergeCell ref="C3:F3"/>
    <mergeCell ref="A4:A5"/>
    <mergeCell ref="B4:B5"/>
    <mergeCell ref="C4:D4"/>
    <mergeCell ref="E4:F4"/>
    <mergeCell ref="G4:H4"/>
  </mergeCells>
  <pageMargins left="0.25" right="0.25" top="0.75" bottom="0.75" header="0.3" footer="0.3"/>
  <pageSetup paperSize="9" scale="67" orientation="landscape" r:id="rId1"/>
  <rowBreaks count="1" manualBreakCount="1">
    <brk id="23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topLeftCell="A47" workbookViewId="0">
      <selection activeCell="Q34" sqref="Q34:Q53"/>
    </sheetView>
  </sheetViews>
  <sheetFormatPr defaultRowHeight="15"/>
  <cols>
    <col min="1" max="1" width="3.7109375" customWidth="1"/>
    <col min="2" max="2" width="31.5703125" customWidth="1"/>
    <col min="3" max="3" width="10" customWidth="1"/>
    <col min="4" max="4" width="11.7109375" customWidth="1"/>
    <col min="5" max="5" width="10.85546875" customWidth="1"/>
    <col min="7" max="7" width="4.7109375" customWidth="1"/>
    <col min="8" max="8" width="4.42578125" customWidth="1"/>
    <col min="9" max="9" width="4.85546875" customWidth="1"/>
    <col min="10" max="11" width="4.42578125" customWidth="1"/>
    <col min="12" max="12" width="4" customWidth="1"/>
    <col min="13" max="13" width="8.42578125" customWidth="1"/>
    <col min="15" max="15" width="8.28515625" customWidth="1"/>
    <col min="17" max="17" width="8.140625" customWidth="1"/>
    <col min="19" max="19" width="8" customWidth="1"/>
    <col min="20" max="20" width="20.7109375" customWidth="1"/>
  </cols>
  <sheetData>
    <row r="1" spans="1:20" ht="15.75">
      <c r="P1" s="298" t="s">
        <v>229</v>
      </c>
      <c r="Q1" s="298"/>
      <c r="R1" s="298"/>
      <c r="S1" s="298"/>
      <c r="T1" s="298"/>
    </row>
    <row r="2" spans="1:20" ht="18.75">
      <c r="A2" s="299" t="s">
        <v>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</row>
    <row r="3" spans="1:20" ht="18.75">
      <c r="A3" s="299" t="s">
        <v>274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</row>
    <row r="4" spans="1:20">
      <c r="A4" s="300" t="s">
        <v>1</v>
      </c>
      <c r="B4" s="300" t="s">
        <v>2</v>
      </c>
      <c r="C4" s="301" t="s">
        <v>3</v>
      </c>
      <c r="D4" s="300" t="s">
        <v>4</v>
      </c>
      <c r="E4" s="300" t="s">
        <v>5</v>
      </c>
      <c r="F4" s="300" t="s">
        <v>6</v>
      </c>
      <c r="G4" s="300" t="s">
        <v>7</v>
      </c>
      <c r="H4" s="300"/>
      <c r="I4" s="300"/>
      <c r="J4" s="300"/>
      <c r="K4" s="300"/>
      <c r="L4" s="300"/>
      <c r="M4" s="300" t="s">
        <v>8</v>
      </c>
      <c r="N4" s="300"/>
      <c r="O4" s="300"/>
      <c r="P4" s="300"/>
      <c r="Q4" s="300"/>
      <c r="R4" s="300"/>
      <c r="S4" s="304" t="s">
        <v>9</v>
      </c>
      <c r="T4" s="304"/>
    </row>
    <row r="5" spans="1:20">
      <c r="A5" s="300"/>
      <c r="B5" s="300"/>
      <c r="C5" s="302"/>
      <c r="D5" s="300"/>
      <c r="E5" s="300"/>
      <c r="F5" s="300"/>
      <c r="G5" s="300"/>
      <c r="H5" s="300"/>
      <c r="I5" s="300"/>
      <c r="J5" s="300"/>
      <c r="K5" s="300"/>
      <c r="L5" s="300"/>
      <c r="M5" s="300" t="s">
        <v>10</v>
      </c>
      <c r="N5" s="300"/>
      <c r="O5" s="300"/>
      <c r="P5" s="300"/>
      <c r="Q5" s="300"/>
      <c r="R5" s="300"/>
      <c r="S5" s="304"/>
      <c r="T5" s="304"/>
    </row>
    <row r="6" spans="1:20" ht="76.5">
      <c r="A6" s="300"/>
      <c r="B6" s="300"/>
      <c r="C6" s="303"/>
      <c r="D6" s="300"/>
      <c r="E6" s="300"/>
      <c r="F6" s="300"/>
      <c r="G6" s="19">
        <v>44197</v>
      </c>
      <c r="H6" s="13" t="s">
        <v>11</v>
      </c>
      <c r="I6" s="19">
        <v>44470</v>
      </c>
      <c r="J6" s="13" t="s">
        <v>11</v>
      </c>
      <c r="K6" s="19">
        <v>44494</v>
      </c>
      <c r="L6" s="13" t="s">
        <v>11</v>
      </c>
      <c r="M6" s="19">
        <v>44197</v>
      </c>
      <c r="N6" s="13" t="s">
        <v>12</v>
      </c>
      <c r="O6" s="19">
        <v>44470</v>
      </c>
      <c r="P6" s="13" t="s">
        <v>12</v>
      </c>
      <c r="Q6" s="19">
        <v>44501</v>
      </c>
      <c r="R6" s="13" t="s">
        <v>12</v>
      </c>
      <c r="S6" s="304"/>
      <c r="T6" s="1" t="s">
        <v>13</v>
      </c>
    </row>
    <row r="7" spans="1:20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3">
        <v>19</v>
      </c>
      <c r="T7" s="3">
        <v>20</v>
      </c>
    </row>
    <row r="8" spans="1:20">
      <c r="A8" s="4"/>
      <c r="B8" s="15" t="s">
        <v>14</v>
      </c>
      <c r="C8" s="5">
        <v>38</v>
      </c>
      <c r="D8" s="5">
        <v>38</v>
      </c>
      <c r="E8" s="5">
        <v>38</v>
      </c>
      <c r="F8" s="262">
        <v>2546</v>
      </c>
      <c r="G8" s="20"/>
      <c r="H8" s="17"/>
      <c r="I8" s="17"/>
      <c r="J8" s="17"/>
      <c r="K8" s="17"/>
      <c r="L8" s="17"/>
      <c r="M8" s="17"/>
      <c r="N8" s="17"/>
      <c r="O8" s="21"/>
      <c r="P8" s="17"/>
      <c r="Q8" s="21"/>
      <c r="R8" s="17" t="s">
        <v>22</v>
      </c>
      <c r="S8" s="17"/>
      <c r="T8" s="4"/>
    </row>
    <row r="9" spans="1:20" ht="16.5" customHeight="1">
      <c r="A9" s="4"/>
      <c r="B9" s="15" t="s">
        <v>15</v>
      </c>
      <c r="C9" s="5"/>
      <c r="D9" s="8"/>
      <c r="E9" s="8"/>
      <c r="F9" s="17"/>
      <c r="G9" s="17"/>
      <c r="H9" s="17"/>
      <c r="I9" s="21"/>
      <c r="J9" s="17"/>
      <c r="K9" s="17"/>
      <c r="L9" s="17"/>
      <c r="M9" s="18">
        <f>SUM(M10:M54)</f>
        <v>11177.9</v>
      </c>
      <c r="N9" s="16"/>
      <c r="O9" s="18">
        <f>SUM(O10:O54)</f>
        <v>34636.299999999996</v>
      </c>
      <c r="P9" s="16"/>
      <c r="Q9" s="18">
        <f>SUM(Q10:Q54)</f>
        <v>27995.600000000002</v>
      </c>
      <c r="R9" s="17"/>
      <c r="S9" s="22"/>
      <c r="T9" s="5"/>
    </row>
    <row r="10" spans="1:20" ht="36.75" customHeight="1">
      <c r="A10" s="207">
        <v>1</v>
      </c>
      <c r="B10" s="23" t="s">
        <v>34</v>
      </c>
      <c r="C10" s="12">
        <v>42809403</v>
      </c>
      <c r="D10" s="12" t="s">
        <v>18</v>
      </c>
      <c r="E10" s="12" t="s">
        <v>17</v>
      </c>
      <c r="F10" s="27">
        <v>9</v>
      </c>
      <c r="G10" s="27">
        <v>9</v>
      </c>
      <c r="H10" s="27">
        <v>0</v>
      </c>
      <c r="I10" s="27">
        <v>0</v>
      </c>
      <c r="J10" s="27">
        <v>0</v>
      </c>
      <c r="K10" s="27">
        <v>0</v>
      </c>
      <c r="L10" s="27" t="s">
        <v>22</v>
      </c>
      <c r="M10" s="27">
        <v>32.200000000000003</v>
      </c>
      <c r="N10" s="29">
        <v>0</v>
      </c>
      <c r="O10" s="28">
        <v>0</v>
      </c>
      <c r="P10" s="29">
        <v>0</v>
      </c>
      <c r="Q10" s="28">
        <v>0</v>
      </c>
      <c r="R10" s="27">
        <v>0</v>
      </c>
      <c r="S10" s="27">
        <v>0</v>
      </c>
      <c r="T10" s="12" t="s">
        <v>49</v>
      </c>
    </row>
    <row r="11" spans="1:20" ht="51">
      <c r="A11" s="207">
        <v>2</v>
      </c>
      <c r="B11" s="23" t="s">
        <v>29</v>
      </c>
      <c r="C11" s="12">
        <v>38104160</v>
      </c>
      <c r="D11" s="12" t="s">
        <v>18</v>
      </c>
      <c r="E11" s="12" t="s">
        <v>17</v>
      </c>
      <c r="F11" s="27">
        <v>11</v>
      </c>
      <c r="G11" s="27">
        <v>11</v>
      </c>
      <c r="H11" s="27"/>
      <c r="I11" s="27">
        <v>0</v>
      </c>
      <c r="J11" s="27"/>
      <c r="K11" s="27">
        <v>0</v>
      </c>
      <c r="L11" s="27"/>
      <c r="M11" s="27">
        <v>62.9</v>
      </c>
      <c r="N11" s="29">
        <v>0</v>
      </c>
      <c r="O11" s="28">
        <v>0</v>
      </c>
      <c r="P11" s="29">
        <v>0</v>
      </c>
      <c r="Q11" s="28">
        <v>0</v>
      </c>
      <c r="R11" s="29">
        <v>0</v>
      </c>
      <c r="S11" s="27">
        <v>0</v>
      </c>
      <c r="T11" s="12" t="s">
        <v>49</v>
      </c>
    </row>
    <row r="12" spans="1:20" ht="38.25">
      <c r="A12" s="207">
        <v>3</v>
      </c>
      <c r="B12" s="23" t="s">
        <v>28</v>
      </c>
      <c r="C12" s="12">
        <v>20084335</v>
      </c>
      <c r="D12" s="12" t="s">
        <v>18</v>
      </c>
      <c r="E12" s="12" t="s">
        <v>17</v>
      </c>
      <c r="F12" s="27">
        <v>20</v>
      </c>
      <c r="G12" s="27">
        <v>20</v>
      </c>
      <c r="H12" s="27"/>
      <c r="I12" s="27">
        <v>20</v>
      </c>
      <c r="J12" s="27"/>
      <c r="K12" s="27">
        <v>20</v>
      </c>
      <c r="L12" s="27"/>
      <c r="M12" s="27">
        <v>107.1</v>
      </c>
      <c r="N12" s="29" t="s">
        <v>22</v>
      </c>
      <c r="O12" s="212">
        <v>168</v>
      </c>
      <c r="P12" s="265" t="s">
        <v>22</v>
      </c>
      <c r="Q12" s="212">
        <v>168</v>
      </c>
      <c r="R12" s="27">
        <v>20</v>
      </c>
      <c r="S12" s="27">
        <v>12</v>
      </c>
      <c r="T12" s="12" t="s">
        <v>56</v>
      </c>
    </row>
    <row r="13" spans="1:20" ht="42" customHeight="1">
      <c r="A13" s="207">
        <v>4</v>
      </c>
      <c r="B13" s="24" t="s">
        <v>35</v>
      </c>
      <c r="C13" s="12">
        <v>24967623</v>
      </c>
      <c r="D13" s="12" t="s">
        <v>18</v>
      </c>
      <c r="E13" s="12" t="s">
        <v>17</v>
      </c>
      <c r="F13" s="27">
        <v>4</v>
      </c>
      <c r="G13" s="27">
        <v>4</v>
      </c>
      <c r="H13" s="27"/>
      <c r="I13" s="27">
        <v>4</v>
      </c>
      <c r="J13" s="27"/>
      <c r="K13" s="27">
        <v>4</v>
      </c>
      <c r="L13" s="27"/>
      <c r="M13" s="27">
        <v>21.4</v>
      </c>
      <c r="N13" s="29" t="s">
        <v>22</v>
      </c>
      <c r="O13" s="212">
        <v>328.7</v>
      </c>
      <c r="P13" s="265" t="s">
        <v>22</v>
      </c>
      <c r="Q13" s="212">
        <v>328.7</v>
      </c>
      <c r="R13" s="27" t="s">
        <v>22</v>
      </c>
      <c r="S13" s="27">
        <v>4</v>
      </c>
      <c r="T13" s="12" t="s">
        <v>69</v>
      </c>
    </row>
    <row r="14" spans="1:20" ht="25.5">
      <c r="A14" s="207">
        <v>5</v>
      </c>
      <c r="B14" s="24" t="s">
        <v>68</v>
      </c>
      <c r="C14" s="12">
        <v>1193414</v>
      </c>
      <c r="D14" s="12" t="s">
        <v>18</v>
      </c>
      <c r="E14" s="12" t="s">
        <v>17</v>
      </c>
      <c r="F14" s="27">
        <v>43</v>
      </c>
      <c r="G14" s="27">
        <v>43</v>
      </c>
      <c r="H14" s="27"/>
      <c r="I14" s="27">
        <v>43</v>
      </c>
      <c r="J14" s="27"/>
      <c r="K14" s="27">
        <v>43</v>
      </c>
      <c r="L14" s="27"/>
      <c r="M14" s="213">
        <v>1413</v>
      </c>
      <c r="N14" s="29" t="s">
        <v>22</v>
      </c>
      <c r="O14" s="212">
        <v>39</v>
      </c>
      <c r="P14" s="265" t="s">
        <v>22</v>
      </c>
      <c r="Q14" s="212">
        <v>39</v>
      </c>
      <c r="R14" s="12" t="s">
        <v>22</v>
      </c>
      <c r="S14" s="27">
        <v>19</v>
      </c>
      <c r="T14" s="12" t="s">
        <v>38</v>
      </c>
    </row>
    <row r="15" spans="1:20" ht="30" customHeight="1">
      <c r="A15" s="207">
        <v>6</v>
      </c>
      <c r="B15" s="24" t="s">
        <v>46</v>
      </c>
      <c r="C15" s="12">
        <v>5459163</v>
      </c>
      <c r="D15" s="12" t="s">
        <v>18</v>
      </c>
      <c r="E15" s="12" t="s">
        <v>17</v>
      </c>
      <c r="F15" s="17" t="s">
        <v>22</v>
      </c>
      <c r="G15" s="17" t="s">
        <v>22</v>
      </c>
      <c r="H15" s="17" t="s">
        <v>22</v>
      </c>
      <c r="I15" s="17" t="s">
        <v>22</v>
      </c>
      <c r="J15" s="17" t="s">
        <v>22</v>
      </c>
      <c r="K15" s="17" t="s">
        <v>22</v>
      </c>
      <c r="L15" s="17" t="s">
        <v>22</v>
      </c>
      <c r="M15" s="213">
        <v>0</v>
      </c>
      <c r="N15" s="29">
        <v>0</v>
      </c>
      <c r="O15" s="212">
        <v>501.1</v>
      </c>
      <c r="P15" s="265" t="s">
        <v>22</v>
      </c>
      <c r="Q15" s="214">
        <v>501.1</v>
      </c>
      <c r="R15" s="12" t="s">
        <v>22</v>
      </c>
      <c r="S15" s="27">
        <v>6</v>
      </c>
      <c r="T15" s="12" t="s">
        <v>59</v>
      </c>
    </row>
    <row r="16" spans="1:20" ht="42.75" customHeight="1">
      <c r="A16" s="262">
        <v>7</v>
      </c>
      <c r="B16" s="26" t="s">
        <v>243</v>
      </c>
      <c r="C16" s="31">
        <v>8341806</v>
      </c>
      <c r="D16" s="12" t="s">
        <v>18</v>
      </c>
      <c r="E16" s="12" t="s">
        <v>17</v>
      </c>
      <c r="F16" s="17" t="s">
        <v>22</v>
      </c>
      <c r="G16" s="17">
        <v>0</v>
      </c>
      <c r="H16" s="17">
        <v>0</v>
      </c>
      <c r="I16" s="17" t="s">
        <v>22</v>
      </c>
      <c r="J16" s="17" t="s">
        <v>22</v>
      </c>
      <c r="K16" s="17" t="s">
        <v>22</v>
      </c>
      <c r="L16" s="17" t="s">
        <v>22</v>
      </c>
      <c r="M16" s="213">
        <v>0</v>
      </c>
      <c r="N16" s="29"/>
      <c r="O16" s="212">
        <v>1651.3</v>
      </c>
      <c r="P16" s="265"/>
      <c r="Q16" s="212">
        <v>0</v>
      </c>
      <c r="R16" s="12"/>
      <c r="S16" s="27">
        <v>1</v>
      </c>
      <c r="T16" s="12" t="s">
        <v>59</v>
      </c>
    </row>
    <row r="17" spans="1:20" ht="41.25" customHeight="1">
      <c r="A17" s="207">
        <v>8</v>
      </c>
      <c r="B17" s="25" t="s">
        <v>23</v>
      </c>
      <c r="C17" s="30">
        <v>376372</v>
      </c>
      <c r="D17" s="31" t="s">
        <v>18</v>
      </c>
      <c r="E17" s="12" t="s">
        <v>51</v>
      </c>
      <c r="F17" s="27">
        <v>15</v>
      </c>
      <c r="G17" s="27">
        <v>15</v>
      </c>
      <c r="H17" s="27"/>
      <c r="I17" s="27">
        <v>15</v>
      </c>
      <c r="J17" s="27" t="s">
        <v>22</v>
      </c>
      <c r="K17" s="27">
        <v>15</v>
      </c>
      <c r="L17" s="27" t="s">
        <v>22</v>
      </c>
      <c r="M17" s="213">
        <v>138.4</v>
      </c>
      <c r="N17" s="12">
        <v>0</v>
      </c>
      <c r="O17" s="212">
        <v>0</v>
      </c>
      <c r="P17" s="265">
        <v>0</v>
      </c>
      <c r="Q17" s="212">
        <v>0</v>
      </c>
      <c r="R17" s="27">
        <v>0</v>
      </c>
      <c r="S17" s="27">
        <v>44</v>
      </c>
      <c r="T17" s="12" t="s">
        <v>49</v>
      </c>
    </row>
    <row r="18" spans="1:20" ht="51">
      <c r="A18" s="207">
        <v>9</v>
      </c>
      <c r="B18" s="26" t="s">
        <v>19</v>
      </c>
      <c r="C18" s="31">
        <v>5459186</v>
      </c>
      <c r="D18" s="31" t="s">
        <v>18</v>
      </c>
      <c r="E18" s="31" t="s">
        <v>51</v>
      </c>
      <c r="F18" s="34">
        <v>64</v>
      </c>
      <c r="G18" s="34">
        <v>64</v>
      </c>
      <c r="H18" s="34">
        <v>0</v>
      </c>
      <c r="I18" s="34">
        <v>64</v>
      </c>
      <c r="J18" s="34" t="s">
        <v>22</v>
      </c>
      <c r="K18" s="34">
        <v>64</v>
      </c>
      <c r="L18" s="34" t="s">
        <v>22</v>
      </c>
      <c r="M18" s="34">
        <v>121.7</v>
      </c>
      <c r="N18" s="29" t="s">
        <v>22</v>
      </c>
      <c r="O18" s="241">
        <v>121.7</v>
      </c>
      <c r="P18" s="212" t="s">
        <v>22</v>
      </c>
      <c r="Q18" s="241">
        <v>121.7</v>
      </c>
      <c r="R18" s="34" t="s">
        <v>22</v>
      </c>
      <c r="S18" s="34">
        <v>38</v>
      </c>
      <c r="T18" s="32" t="s">
        <v>39</v>
      </c>
    </row>
    <row r="19" spans="1:20" ht="51">
      <c r="A19" s="207">
        <v>10</v>
      </c>
      <c r="B19" s="26" t="s">
        <v>20</v>
      </c>
      <c r="C19" s="31">
        <v>5459140</v>
      </c>
      <c r="D19" s="31" t="s">
        <v>18</v>
      </c>
      <c r="E19" s="31" t="s">
        <v>51</v>
      </c>
      <c r="F19" s="34">
        <v>105</v>
      </c>
      <c r="G19" s="34">
        <v>105</v>
      </c>
      <c r="H19" s="34">
        <v>0</v>
      </c>
      <c r="I19" s="34">
        <v>105</v>
      </c>
      <c r="J19" s="34" t="s">
        <v>22</v>
      </c>
      <c r="K19" s="34">
        <v>105</v>
      </c>
      <c r="L19" s="34" t="s">
        <v>22</v>
      </c>
      <c r="M19" s="35">
        <v>2542</v>
      </c>
      <c r="N19" s="29" t="s">
        <v>22</v>
      </c>
      <c r="O19" s="240">
        <v>3484.3</v>
      </c>
      <c r="P19" s="212" t="s">
        <v>22</v>
      </c>
      <c r="Q19" s="241">
        <v>3340.5</v>
      </c>
      <c r="R19" s="29" t="s">
        <v>22</v>
      </c>
      <c r="S19" s="34">
        <v>30</v>
      </c>
      <c r="T19" s="32" t="s">
        <v>40</v>
      </c>
    </row>
    <row r="20" spans="1:20" ht="31.5" customHeight="1">
      <c r="A20" s="207">
        <v>11</v>
      </c>
      <c r="B20" s="26" t="s">
        <v>24</v>
      </c>
      <c r="C20" s="31">
        <v>5459157</v>
      </c>
      <c r="D20" s="31" t="s">
        <v>18</v>
      </c>
      <c r="E20" s="31" t="s">
        <v>51</v>
      </c>
      <c r="F20" s="34">
        <v>111</v>
      </c>
      <c r="G20" s="34">
        <v>111</v>
      </c>
      <c r="H20" s="34">
        <v>0</v>
      </c>
      <c r="I20" s="34">
        <v>111</v>
      </c>
      <c r="J20" s="34" t="s">
        <v>22</v>
      </c>
      <c r="K20" s="34">
        <v>111</v>
      </c>
      <c r="L20" s="34" t="s">
        <v>22</v>
      </c>
      <c r="M20" s="34">
        <v>1668.4</v>
      </c>
      <c r="N20" s="29" t="s">
        <v>22</v>
      </c>
      <c r="O20" s="240">
        <v>2097.1999999999998</v>
      </c>
      <c r="P20" s="212" t="s">
        <v>22</v>
      </c>
      <c r="Q20" s="240">
        <v>2097.1999999999998</v>
      </c>
      <c r="R20" s="29" t="s">
        <v>22</v>
      </c>
      <c r="S20" s="34">
        <v>34</v>
      </c>
      <c r="T20" s="32" t="s">
        <v>21</v>
      </c>
    </row>
    <row r="21" spans="1:20" ht="63.75" customHeight="1">
      <c r="A21" s="207">
        <v>12</v>
      </c>
      <c r="B21" s="24" t="s">
        <v>43</v>
      </c>
      <c r="C21" s="12">
        <v>34886970</v>
      </c>
      <c r="D21" s="12" t="s">
        <v>50</v>
      </c>
      <c r="E21" s="12" t="s">
        <v>17</v>
      </c>
      <c r="F21" s="17" t="s">
        <v>22</v>
      </c>
      <c r="G21" s="17" t="s">
        <v>22</v>
      </c>
      <c r="H21" s="17" t="s">
        <v>22</v>
      </c>
      <c r="I21" s="17" t="s">
        <v>22</v>
      </c>
      <c r="J21" s="17" t="s">
        <v>22</v>
      </c>
      <c r="K21" s="17" t="s">
        <v>22</v>
      </c>
      <c r="L21" s="17" t="s">
        <v>22</v>
      </c>
      <c r="M21" s="213">
        <v>0</v>
      </c>
      <c r="N21" s="29">
        <v>0</v>
      </c>
      <c r="O21" s="212">
        <v>191.8</v>
      </c>
      <c r="P21" s="266" t="s">
        <v>22</v>
      </c>
      <c r="Q21" s="214">
        <v>191.8</v>
      </c>
      <c r="R21" s="29" t="s">
        <v>22</v>
      </c>
      <c r="S21" s="27">
        <v>5</v>
      </c>
      <c r="T21" s="12" t="s">
        <v>57</v>
      </c>
    </row>
    <row r="22" spans="1:20" ht="66.75" customHeight="1">
      <c r="A22" s="207">
        <v>13</v>
      </c>
      <c r="B22" s="24" t="s">
        <v>42</v>
      </c>
      <c r="C22" s="12">
        <v>3082961</v>
      </c>
      <c r="D22" s="12" t="s">
        <v>50</v>
      </c>
      <c r="E22" s="12" t="s">
        <v>17</v>
      </c>
      <c r="F22" s="17" t="s">
        <v>22</v>
      </c>
      <c r="G22" s="17" t="s">
        <v>22</v>
      </c>
      <c r="H22" s="17" t="s">
        <v>22</v>
      </c>
      <c r="I22" s="17" t="s">
        <v>22</v>
      </c>
      <c r="J22" s="17" t="s">
        <v>22</v>
      </c>
      <c r="K22" s="17" t="s">
        <v>22</v>
      </c>
      <c r="L22" s="17" t="s">
        <v>22</v>
      </c>
      <c r="M22" s="213">
        <v>0</v>
      </c>
      <c r="N22" s="29">
        <v>0</v>
      </c>
      <c r="O22" s="212">
        <v>2179.6999999999998</v>
      </c>
      <c r="P22" s="266" t="s">
        <v>22</v>
      </c>
      <c r="Q22" s="212">
        <v>2179.6999999999998</v>
      </c>
      <c r="R22" s="29" t="s">
        <v>22</v>
      </c>
      <c r="S22" s="27">
        <v>5</v>
      </c>
      <c r="T22" s="12" t="s">
        <v>58</v>
      </c>
    </row>
    <row r="23" spans="1:20" ht="51" customHeight="1">
      <c r="A23" s="207">
        <v>14</v>
      </c>
      <c r="B23" s="24" t="s">
        <v>64</v>
      </c>
      <c r="C23" s="12">
        <v>5483931</v>
      </c>
      <c r="D23" s="12" t="s">
        <v>50</v>
      </c>
      <c r="E23" s="12" t="s">
        <v>17</v>
      </c>
      <c r="F23" s="17" t="s">
        <v>22</v>
      </c>
      <c r="G23" s="17" t="s">
        <v>22</v>
      </c>
      <c r="H23" s="17" t="s">
        <v>22</v>
      </c>
      <c r="I23" s="17" t="s">
        <v>22</v>
      </c>
      <c r="J23" s="17" t="s">
        <v>22</v>
      </c>
      <c r="K23" s="17" t="s">
        <v>22</v>
      </c>
      <c r="L23" s="17" t="s">
        <v>22</v>
      </c>
      <c r="M23" s="213">
        <v>0</v>
      </c>
      <c r="N23" s="29">
        <v>0</v>
      </c>
      <c r="O23" s="212">
        <v>1167.7</v>
      </c>
      <c r="P23" s="266" t="s">
        <v>22</v>
      </c>
      <c r="Q23" s="212">
        <v>1167.7</v>
      </c>
      <c r="R23" s="29" t="s">
        <v>22</v>
      </c>
      <c r="S23" s="27">
        <v>1</v>
      </c>
      <c r="T23" s="12" t="s">
        <v>37</v>
      </c>
    </row>
    <row r="24" spans="1:20" ht="51" customHeight="1">
      <c r="A24" s="262">
        <v>15</v>
      </c>
      <c r="B24" s="24" t="s">
        <v>66</v>
      </c>
      <c r="C24" s="12">
        <v>1982703</v>
      </c>
      <c r="D24" s="12" t="s">
        <v>50</v>
      </c>
      <c r="E24" s="12" t="s">
        <v>17</v>
      </c>
      <c r="F24" s="17" t="s">
        <v>22</v>
      </c>
      <c r="G24" s="17" t="s">
        <v>22</v>
      </c>
      <c r="H24" s="17" t="s">
        <v>22</v>
      </c>
      <c r="I24" s="17" t="s">
        <v>22</v>
      </c>
      <c r="J24" s="17" t="s">
        <v>22</v>
      </c>
      <c r="K24" s="17" t="s">
        <v>22</v>
      </c>
      <c r="L24" s="17" t="s">
        <v>22</v>
      </c>
      <c r="M24" s="213">
        <v>0</v>
      </c>
      <c r="N24" s="29">
        <v>0</v>
      </c>
      <c r="O24" s="212">
        <v>1194.5999999999999</v>
      </c>
      <c r="P24" s="266" t="s">
        <v>22</v>
      </c>
      <c r="Q24" s="212">
        <v>691</v>
      </c>
      <c r="R24" s="29" t="s">
        <v>22</v>
      </c>
      <c r="S24" s="27">
        <v>1</v>
      </c>
      <c r="T24" s="12" t="s">
        <v>37</v>
      </c>
    </row>
    <row r="25" spans="1:20" ht="51" customHeight="1">
      <c r="A25" s="262">
        <v>16</v>
      </c>
      <c r="B25" s="24" t="s">
        <v>252</v>
      </c>
      <c r="C25" s="12">
        <v>5484405</v>
      </c>
      <c r="D25" s="12" t="s">
        <v>50</v>
      </c>
      <c r="E25" s="12" t="s">
        <v>17</v>
      </c>
      <c r="F25" s="27" t="s">
        <v>22</v>
      </c>
      <c r="G25" s="27" t="s">
        <v>22</v>
      </c>
      <c r="H25" s="27" t="s">
        <v>22</v>
      </c>
      <c r="I25" s="27" t="s">
        <v>22</v>
      </c>
      <c r="J25" s="27" t="s">
        <v>22</v>
      </c>
      <c r="K25" s="27" t="s">
        <v>22</v>
      </c>
      <c r="L25" s="27" t="s">
        <v>22</v>
      </c>
      <c r="M25" s="213">
        <v>0</v>
      </c>
      <c r="N25" s="29">
        <v>0</v>
      </c>
      <c r="O25" s="212">
        <v>179.7</v>
      </c>
      <c r="P25" s="266" t="s">
        <v>22</v>
      </c>
      <c r="Q25" s="212">
        <v>170.7</v>
      </c>
      <c r="R25" s="29" t="s">
        <v>22</v>
      </c>
      <c r="S25" s="27">
        <v>1</v>
      </c>
      <c r="T25" s="211" t="s">
        <v>67</v>
      </c>
    </row>
    <row r="26" spans="1:20" ht="51" customHeight="1">
      <c r="A26" s="262">
        <v>17</v>
      </c>
      <c r="B26" s="24" t="s">
        <v>231</v>
      </c>
      <c r="C26" s="12">
        <v>33868196</v>
      </c>
      <c r="D26" s="12" t="s">
        <v>50</v>
      </c>
      <c r="E26" s="12" t="s">
        <v>17</v>
      </c>
      <c r="F26" s="17" t="s">
        <v>22</v>
      </c>
      <c r="G26" s="17" t="s">
        <v>22</v>
      </c>
      <c r="H26" s="17" t="s">
        <v>22</v>
      </c>
      <c r="I26" s="17" t="s">
        <v>22</v>
      </c>
      <c r="J26" s="17" t="s">
        <v>22</v>
      </c>
      <c r="K26" s="17" t="s">
        <v>22</v>
      </c>
      <c r="L26" s="17" t="s">
        <v>22</v>
      </c>
      <c r="M26" s="213">
        <v>0</v>
      </c>
      <c r="N26" s="29">
        <v>0</v>
      </c>
      <c r="O26" s="212">
        <v>1158.4000000000001</v>
      </c>
      <c r="P26" s="266" t="s">
        <v>22</v>
      </c>
      <c r="Q26" s="212">
        <v>0</v>
      </c>
      <c r="R26" s="29" t="s">
        <v>22</v>
      </c>
      <c r="S26" s="27">
        <v>0</v>
      </c>
      <c r="T26" s="12" t="s">
        <v>37</v>
      </c>
    </row>
    <row r="27" spans="1:20" ht="51" customHeight="1">
      <c r="A27" s="262">
        <v>18</v>
      </c>
      <c r="B27" s="24" t="s">
        <v>245</v>
      </c>
      <c r="C27" s="12">
        <v>1981566</v>
      </c>
      <c r="D27" s="12" t="s">
        <v>50</v>
      </c>
      <c r="E27" s="12" t="s">
        <v>17</v>
      </c>
      <c r="F27" s="17" t="s">
        <v>22</v>
      </c>
      <c r="G27" s="17" t="s">
        <v>22</v>
      </c>
      <c r="H27" s="17" t="s">
        <v>22</v>
      </c>
      <c r="I27" s="17" t="s">
        <v>22</v>
      </c>
      <c r="J27" s="17" t="s">
        <v>22</v>
      </c>
      <c r="K27" s="17" t="s">
        <v>22</v>
      </c>
      <c r="L27" s="17" t="s">
        <v>22</v>
      </c>
      <c r="M27" s="213">
        <v>0</v>
      </c>
      <c r="N27" s="29">
        <v>0</v>
      </c>
      <c r="O27" s="212">
        <v>157.69999999999999</v>
      </c>
      <c r="P27" s="266" t="s">
        <v>22</v>
      </c>
      <c r="Q27" s="212">
        <v>157.69999999999999</v>
      </c>
      <c r="R27" s="29" t="s">
        <v>22</v>
      </c>
      <c r="S27" s="27">
        <v>1</v>
      </c>
      <c r="T27" s="12" t="s">
        <v>37</v>
      </c>
    </row>
    <row r="28" spans="1:20" ht="51" customHeight="1">
      <c r="A28" s="262">
        <v>19</v>
      </c>
      <c r="B28" s="24" t="s">
        <v>230</v>
      </c>
      <c r="C28" s="12">
        <v>1982270</v>
      </c>
      <c r="D28" s="12" t="s">
        <v>50</v>
      </c>
      <c r="E28" s="12" t="s">
        <v>17</v>
      </c>
      <c r="F28" s="17" t="s">
        <v>22</v>
      </c>
      <c r="G28" s="17" t="s">
        <v>22</v>
      </c>
      <c r="H28" s="17" t="s">
        <v>22</v>
      </c>
      <c r="I28" s="17" t="s">
        <v>22</v>
      </c>
      <c r="J28" s="17" t="s">
        <v>22</v>
      </c>
      <c r="K28" s="17" t="s">
        <v>22</v>
      </c>
      <c r="L28" s="17" t="s">
        <v>22</v>
      </c>
      <c r="M28" s="213">
        <v>0</v>
      </c>
      <c r="N28" s="29">
        <v>0</v>
      </c>
      <c r="O28" s="212">
        <v>3.5</v>
      </c>
      <c r="P28" s="266" t="s">
        <v>22</v>
      </c>
      <c r="Q28" s="212">
        <v>3.5</v>
      </c>
      <c r="R28" s="29" t="s">
        <v>22</v>
      </c>
      <c r="S28" s="27">
        <v>1</v>
      </c>
      <c r="T28" s="12" t="s">
        <v>37</v>
      </c>
    </row>
    <row r="29" spans="1:20" ht="51" customHeight="1">
      <c r="A29" s="262">
        <v>20</v>
      </c>
      <c r="B29" s="24" t="s">
        <v>65</v>
      </c>
      <c r="C29" s="12">
        <v>34145287</v>
      </c>
      <c r="D29" s="12" t="s">
        <v>50</v>
      </c>
      <c r="E29" s="12" t="s">
        <v>17</v>
      </c>
      <c r="F29" s="17" t="s">
        <v>22</v>
      </c>
      <c r="G29" s="17" t="s">
        <v>22</v>
      </c>
      <c r="H29" s="17" t="s">
        <v>22</v>
      </c>
      <c r="I29" s="17" t="s">
        <v>22</v>
      </c>
      <c r="J29" s="17" t="s">
        <v>22</v>
      </c>
      <c r="K29" s="17" t="s">
        <v>22</v>
      </c>
      <c r="L29" s="17" t="s">
        <v>22</v>
      </c>
      <c r="M29" s="213">
        <v>0</v>
      </c>
      <c r="N29" s="29" t="s">
        <v>22</v>
      </c>
      <c r="O29" s="212">
        <v>31.4</v>
      </c>
      <c r="P29" s="266" t="s">
        <v>22</v>
      </c>
      <c r="Q29" s="212">
        <v>22</v>
      </c>
      <c r="R29" s="29" t="s">
        <v>22</v>
      </c>
      <c r="S29" s="27">
        <v>1</v>
      </c>
      <c r="T29" s="12" t="s">
        <v>37</v>
      </c>
    </row>
    <row r="30" spans="1:20" ht="25.5">
      <c r="A30" s="207">
        <v>21</v>
      </c>
      <c r="B30" s="24" t="s">
        <v>53</v>
      </c>
      <c r="C30" s="12">
        <v>36237772</v>
      </c>
      <c r="D30" s="12" t="s">
        <v>50</v>
      </c>
      <c r="E30" s="12" t="s">
        <v>17</v>
      </c>
      <c r="F30" s="17" t="s">
        <v>22</v>
      </c>
      <c r="G30" s="17" t="s">
        <v>22</v>
      </c>
      <c r="H30" s="17" t="s">
        <v>22</v>
      </c>
      <c r="I30" s="17" t="s">
        <v>22</v>
      </c>
      <c r="J30" s="17" t="s">
        <v>22</v>
      </c>
      <c r="K30" s="17" t="s">
        <v>22</v>
      </c>
      <c r="L30" s="17" t="s">
        <v>22</v>
      </c>
      <c r="M30" s="213">
        <v>0</v>
      </c>
      <c r="N30" s="29">
        <v>0</v>
      </c>
      <c r="O30" s="212">
        <v>120.7</v>
      </c>
      <c r="P30" s="266">
        <v>0</v>
      </c>
      <c r="Q30" s="212">
        <v>0</v>
      </c>
      <c r="R30" s="29">
        <v>0</v>
      </c>
      <c r="S30" s="27">
        <v>0</v>
      </c>
      <c r="T30" s="12" t="s">
        <v>55</v>
      </c>
    </row>
    <row r="31" spans="1:20" ht="29.25" customHeight="1">
      <c r="A31" s="207">
        <v>22</v>
      </c>
      <c r="B31" s="24" t="s">
        <v>63</v>
      </c>
      <c r="C31" s="12">
        <v>41095649</v>
      </c>
      <c r="D31" s="12" t="s">
        <v>50</v>
      </c>
      <c r="E31" s="12" t="s">
        <v>17</v>
      </c>
      <c r="F31" s="17" t="s">
        <v>22</v>
      </c>
      <c r="G31" s="17" t="s">
        <v>22</v>
      </c>
      <c r="H31" s="17" t="s">
        <v>22</v>
      </c>
      <c r="I31" s="17" t="s">
        <v>22</v>
      </c>
      <c r="J31" s="17" t="s">
        <v>22</v>
      </c>
      <c r="K31" s="17" t="s">
        <v>22</v>
      </c>
      <c r="L31" s="17" t="s">
        <v>22</v>
      </c>
      <c r="M31" s="213">
        <v>0</v>
      </c>
      <c r="N31" s="29">
        <v>0</v>
      </c>
      <c r="O31" s="212">
        <v>345</v>
      </c>
      <c r="P31" s="266" t="s">
        <v>22</v>
      </c>
      <c r="Q31" s="212">
        <v>345</v>
      </c>
      <c r="R31" s="29" t="s">
        <v>22</v>
      </c>
      <c r="S31" s="27">
        <v>1</v>
      </c>
      <c r="T31" s="12" t="s">
        <v>37</v>
      </c>
    </row>
    <row r="32" spans="1:20" ht="40.5" customHeight="1">
      <c r="A32" s="262">
        <v>23</v>
      </c>
      <c r="B32" s="24" t="s">
        <v>246</v>
      </c>
      <c r="C32" s="12">
        <v>13300838</v>
      </c>
      <c r="D32" s="12" t="s">
        <v>50</v>
      </c>
      <c r="E32" s="12" t="s">
        <v>17</v>
      </c>
      <c r="F32" s="17" t="s">
        <v>22</v>
      </c>
      <c r="G32" s="17" t="s">
        <v>22</v>
      </c>
      <c r="H32" s="17" t="s">
        <v>22</v>
      </c>
      <c r="I32" s="17" t="s">
        <v>22</v>
      </c>
      <c r="J32" s="17" t="s">
        <v>22</v>
      </c>
      <c r="K32" s="17" t="s">
        <v>22</v>
      </c>
      <c r="L32" s="17" t="s">
        <v>22</v>
      </c>
      <c r="M32" s="213">
        <v>0</v>
      </c>
      <c r="N32" s="29">
        <v>0</v>
      </c>
      <c r="O32" s="212">
        <v>202.4</v>
      </c>
      <c r="P32" s="266" t="s">
        <v>22</v>
      </c>
      <c r="Q32" s="212">
        <v>187.4</v>
      </c>
      <c r="R32" s="29" t="s">
        <v>22</v>
      </c>
      <c r="S32" s="27">
        <v>1</v>
      </c>
      <c r="T32" s="12" t="s">
        <v>37</v>
      </c>
    </row>
    <row r="33" spans="1:20" ht="38.25">
      <c r="A33" s="207">
        <v>24</v>
      </c>
      <c r="B33" s="24" t="s">
        <v>244</v>
      </c>
      <c r="C33" s="264">
        <v>20092613</v>
      </c>
      <c r="D33" s="12" t="s">
        <v>50</v>
      </c>
      <c r="E33" s="12" t="s">
        <v>17</v>
      </c>
      <c r="F33" s="17" t="s">
        <v>22</v>
      </c>
      <c r="G33" s="17" t="s">
        <v>22</v>
      </c>
      <c r="H33" s="17" t="s">
        <v>22</v>
      </c>
      <c r="I33" s="17" t="s">
        <v>22</v>
      </c>
      <c r="J33" s="17" t="s">
        <v>22</v>
      </c>
      <c r="K33" s="17" t="s">
        <v>22</v>
      </c>
      <c r="L33" s="17" t="s">
        <v>22</v>
      </c>
      <c r="M33" s="213">
        <v>0</v>
      </c>
      <c r="N33" s="29">
        <v>0</v>
      </c>
      <c r="O33" s="212">
        <v>205.2</v>
      </c>
      <c r="P33" s="270" t="s">
        <v>22</v>
      </c>
      <c r="Q33" s="212">
        <v>205.2</v>
      </c>
      <c r="R33" s="269" t="s">
        <v>22</v>
      </c>
      <c r="S33" s="269">
        <v>1</v>
      </c>
      <c r="T33" s="12" t="s">
        <v>37</v>
      </c>
    </row>
    <row r="34" spans="1:20" ht="24.75" customHeight="1">
      <c r="A34" s="207">
        <v>25</v>
      </c>
      <c r="B34" s="24" t="s">
        <v>36</v>
      </c>
      <c r="C34" s="12">
        <v>4325609</v>
      </c>
      <c r="D34" s="12" t="s">
        <v>237</v>
      </c>
      <c r="E34" s="12" t="s">
        <v>17</v>
      </c>
      <c r="F34" s="33">
        <v>13</v>
      </c>
      <c r="G34" s="33">
        <v>13</v>
      </c>
      <c r="H34" s="33"/>
      <c r="I34" s="33">
        <v>13</v>
      </c>
      <c r="J34" s="33"/>
      <c r="K34" s="33">
        <v>13</v>
      </c>
      <c r="L34" s="33"/>
      <c r="M34" s="215">
        <v>39.6</v>
      </c>
      <c r="N34" s="29" t="s">
        <v>22</v>
      </c>
      <c r="O34" s="212">
        <v>0</v>
      </c>
      <c r="P34" s="266" t="s">
        <v>22</v>
      </c>
      <c r="Q34" s="216">
        <v>0</v>
      </c>
      <c r="R34" s="29" t="s">
        <v>22</v>
      </c>
      <c r="S34" s="33">
        <v>0</v>
      </c>
      <c r="T34" s="14" t="s">
        <v>49</v>
      </c>
    </row>
    <row r="35" spans="1:20" ht="26.25" customHeight="1">
      <c r="A35" s="207">
        <v>26</v>
      </c>
      <c r="B35" s="24" t="s">
        <v>31</v>
      </c>
      <c r="C35" s="12">
        <v>36802164</v>
      </c>
      <c r="D35" s="12" t="s">
        <v>16</v>
      </c>
      <c r="E35" s="12" t="s">
        <v>17</v>
      </c>
      <c r="F35" s="33">
        <v>15</v>
      </c>
      <c r="G35" s="33">
        <v>15</v>
      </c>
      <c r="H35" s="33"/>
      <c r="I35" s="33">
        <v>15</v>
      </c>
      <c r="J35" s="33"/>
      <c r="K35" s="33">
        <v>15</v>
      </c>
      <c r="L35" s="33"/>
      <c r="M35" s="215">
        <v>111.5</v>
      </c>
      <c r="N35" s="29" t="s">
        <v>22</v>
      </c>
      <c r="O35" s="212">
        <v>0</v>
      </c>
      <c r="P35" s="266" t="s">
        <v>22</v>
      </c>
      <c r="Q35" s="216">
        <v>0</v>
      </c>
      <c r="R35" s="29" t="s">
        <v>22</v>
      </c>
      <c r="S35" s="33">
        <v>0</v>
      </c>
      <c r="T35" s="14" t="s">
        <v>49</v>
      </c>
    </row>
    <row r="36" spans="1:20" ht="38.25">
      <c r="A36" s="207">
        <v>27</v>
      </c>
      <c r="B36" s="24" t="s">
        <v>30</v>
      </c>
      <c r="C36" s="12">
        <v>37965489</v>
      </c>
      <c r="D36" s="12" t="s">
        <v>16</v>
      </c>
      <c r="E36" s="12" t="s">
        <v>17</v>
      </c>
      <c r="F36" s="33">
        <v>7</v>
      </c>
      <c r="G36" s="33">
        <v>7</v>
      </c>
      <c r="H36" s="33"/>
      <c r="I36" s="33">
        <v>7</v>
      </c>
      <c r="J36" s="33"/>
      <c r="K36" s="33">
        <v>7</v>
      </c>
      <c r="L36" s="33"/>
      <c r="M36" s="215">
        <v>161.30000000000001</v>
      </c>
      <c r="N36" s="29" t="s">
        <v>22</v>
      </c>
      <c r="O36" s="212">
        <v>0</v>
      </c>
      <c r="P36" s="266" t="s">
        <v>22</v>
      </c>
      <c r="Q36" s="216">
        <v>0</v>
      </c>
      <c r="R36" s="29" t="s">
        <v>22</v>
      </c>
      <c r="S36" s="33">
        <v>0</v>
      </c>
      <c r="T36" s="14" t="s">
        <v>49</v>
      </c>
    </row>
    <row r="37" spans="1:20" ht="36">
      <c r="A37" s="207">
        <v>28</v>
      </c>
      <c r="B37" s="24" t="s">
        <v>25</v>
      </c>
      <c r="C37" s="12">
        <v>34094992</v>
      </c>
      <c r="D37" s="12" t="s">
        <v>16</v>
      </c>
      <c r="E37" s="12" t="s">
        <v>17</v>
      </c>
      <c r="F37" s="33">
        <v>18</v>
      </c>
      <c r="G37" s="33">
        <v>18</v>
      </c>
      <c r="H37" s="33"/>
      <c r="I37" s="33">
        <v>18</v>
      </c>
      <c r="J37" s="33"/>
      <c r="K37" s="33">
        <v>18</v>
      </c>
      <c r="L37" s="33"/>
      <c r="M37" s="215">
        <v>97.2</v>
      </c>
      <c r="N37" s="29" t="s">
        <v>22</v>
      </c>
      <c r="O37" s="212">
        <v>0</v>
      </c>
      <c r="P37" s="266" t="s">
        <v>22</v>
      </c>
      <c r="Q37" s="216">
        <v>0</v>
      </c>
      <c r="R37" s="29" t="s">
        <v>22</v>
      </c>
      <c r="S37" s="33">
        <v>0</v>
      </c>
      <c r="T37" s="14" t="s">
        <v>49</v>
      </c>
    </row>
    <row r="38" spans="1:20" ht="24">
      <c r="A38" s="207">
        <v>29</v>
      </c>
      <c r="B38" s="24" t="s">
        <v>52</v>
      </c>
      <c r="C38" s="12">
        <v>31250689</v>
      </c>
      <c r="D38" s="12" t="s">
        <v>16</v>
      </c>
      <c r="E38" s="12" t="s">
        <v>17</v>
      </c>
      <c r="F38" s="17" t="s">
        <v>22</v>
      </c>
      <c r="G38" s="17" t="s">
        <v>22</v>
      </c>
      <c r="H38" s="17" t="s">
        <v>22</v>
      </c>
      <c r="I38" s="17" t="s">
        <v>22</v>
      </c>
      <c r="J38" s="17" t="s">
        <v>22</v>
      </c>
      <c r="K38" s="17" t="s">
        <v>22</v>
      </c>
      <c r="L38" s="17" t="s">
        <v>22</v>
      </c>
      <c r="M38" s="215">
        <v>0</v>
      </c>
      <c r="N38" s="29" t="s">
        <v>22</v>
      </c>
      <c r="O38" s="212">
        <v>537.4</v>
      </c>
      <c r="P38" s="266" t="s">
        <v>22</v>
      </c>
      <c r="Q38" s="216">
        <v>537.4</v>
      </c>
      <c r="R38" s="29" t="s">
        <v>22</v>
      </c>
      <c r="S38" s="33">
        <v>5</v>
      </c>
      <c r="T38" s="14" t="s">
        <v>59</v>
      </c>
    </row>
    <row r="39" spans="1:20" ht="24">
      <c r="A39" s="207">
        <v>30</v>
      </c>
      <c r="B39" s="24" t="s">
        <v>60</v>
      </c>
      <c r="C39" s="12">
        <v>43111887</v>
      </c>
      <c r="D39" s="12" t="s">
        <v>16</v>
      </c>
      <c r="E39" s="12" t="s">
        <v>17</v>
      </c>
      <c r="F39" s="17" t="s">
        <v>22</v>
      </c>
      <c r="G39" s="17" t="s">
        <v>22</v>
      </c>
      <c r="H39" s="17" t="s">
        <v>22</v>
      </c>
      <c r="I39" s="17" t="s">
        <v>22</v>
      </c>
      <c r="J39" s="17" t="s">
        <v>22</v>
      </c>
      <c r="K39" s="17" t="s">
        <v>22</v>
      </c>
      <c r="L39" s="17" t="s">
        <v>22</v>
      </c>
      <c r="M39" s="215">
        <v>0</v>
      </c>
      <c r="N39" s="29" t="s">
        <v>22</v>
      </c>
      <c r="O39" s="212">
        <v>147.69999999999999</v>
      </c>
      <c r="P39" s="266" t="s">
        <v>22</v>
      </c>
      <c r="Q39" s="217">
        <v>147.69999999999999</v>
      </c>
      <c r="R39" s="29" t="s">
        <v>22</v>
      </c>
      <c r="S39" s="33">
        <v>4</v>
      </c>
      <c r="T39" s="14" t="s">
        <v>59</v>
      </c>
    </row>
    <row r="40" spans="1:20" ht="48" customHeight="1">
      <c r="A40" s="207">
        <v>31</v>
      </c>
      <c r="B40" s="24" t="s">
        <v>33</v>
      </c>
      <c r="C40" s="12">
        <v>35297736</v>
      </c>
      <c r="D40" s="31" t="s">
        <v>16</v>
      </c>
      <c r="E40" s="12" t="s">
        <v>17</v>
      </c>
      <c r="F40" s="33">
        <v>13</v>
      </c>
      <c r="G40" s="33">
        <v>13</v>
      </c>
      <c r="H40" s="27" t="s">
        <v>22</v>
      </c>
      <c r="I40" s="33">
        <v>13</v>
      </c>
      <c r="J40" s="33" t="s">
        <v>22</v>
      </c>
      <c r="K40" s="33">
        <v>13</v>
      </c>
      <c r="L40" s="33" t="s">
        <v>22</v>
      </c>
      <c r="M40" s="33">
        <v>235.8</v>
      </c>
      <c r="N40" s="29" t="s">
        <v>22</v>
      </c>
      <c r="O40" s="212">
        <v>372.7</v>
      </c>
      <c r="P40" s="267" t="s">
        <v>22</v>
      </c>
      <c r="Q40" s="216">
        <v>372.7</v>
      </c>
      <c r="R40" s="33" t="s">
        <v>22</v>
      </c>
      <c r="S40" s="33">
        <v>7</v>
      </c>
      <c r="T40" s="14" t="s">
        <v>241</v>
      </c>
    </row>
    <row r="41" spans="1:20" ht="60">
      <c r="A41" s="207">
        <v>32</v>
      </c>
      <c r="B41" s="24" t="s">
        <v>61</v>
      </c>
      <c r="C41" s="30">
        <v>282435</v>
      </c>
      <c r="D41" s="31" t="s">
        <v>16</v>
      </c>
      <c r="E41" s="12" t="s">
        <v>17</v>
      </c>
      <c r="F41" s="33">
        <v>227</v>
      </c>
      <c r="G41" s="33">
        <v>227</v>
      </c>
      <c r="H41" s="27" t="s">
        <v>22</v>
      </c>
      <c r="I41" s="33">
        <v>227</v>
      </c>
      <c r="J41" s="27" t="s">
        <v>22</v>
      </c>
      <c r="K41" s="33">
        <v>227</v>
      </c>
      <c r="L41" s="27" t="s">
        <v>22</v>
      </c>
      <c r="M41" s="215">
        <v>1910</v>
      </c>
      <c r="N41" s="29" t="s">
        <v>22</v>
      </c>
      <c r="O41" s="212">
        <v>9701.6</v>
      </c>
      <c r="P41" s="266" t="s">
        <v>22</v>
      </c>
      <c r="Q41" s="216">
        <v>7069</v>
      </c>
      <c r="R41" s="29" t="s">
        <v>22</v>
      </c>
      <c r="S41" s="33">
        <v>2</v>
      </c>
      <c r="T41" s="14" t="s">
        <v>58</v>
      </c>
    </row>
    <row r="42" spans="1:20" ht="24">
      <c r="A42" s="207">
        <v>33</v>
      </c>
      <c r="B42" s="25" t="s">
        <v>32</v>
      </c>
      <c r="C42" s="30">
        <v>31601948</v>
      </c>
      <c r="D42" s="31" t="s">
        <v>16</v>
      </c>
      <c r="E42" s="12" t="s">
        <v>17</v>
      </c>
      <c r="F42" s="33">
        <v>60</v>
      </c>
      <c r="G42" s="33">
        <v>60</v>
      </c>
      <c r="H42" s="33"/>
      <c r="I42" s="33">
        <v>60</v>
      </c>
      <c r="J42" s="33"/>
      <c r="K42" s="33">
        <v>60</v>
      </c>
      <c r="L42" s="33"/>
      <c r="M42" s="33">
        <v>1769.4</v>
      </c>
      <c r="N42" s="29" t="s">
        <v>22</v>
      </c>
      <c r="O42" s="212">
        <v>2561.1</v>
      </c>
      <c r="P42" s="268"/>
      <c r="Q42" s="216">
        <v>2561.1</v>
      </c>
      <c r="R42" s="29" t="s">
        <v>22</v>
      </c>
      <c r="S42" s="33">
        <v>4</v>
      </c>
      <c r="T42" s="14" t="s">
        <v>59</v>
      </c>
    </row>
    <row r="43" spans="1:20" ht="25.5">
      <c r="A43" s="207">
        <v>34</v>
      </c>
      <c r="B43" s="25" t="s">
        <v>41</v>
      </c>
      <c r="C43" s="30">
        <v>1039607</v>
      </c>
      <c r="D43" s="31" t="s">
        <v>16</v>
      </c>
      <c r="E43" s="12" t="s">
        <v>17</v>
      </c>
      <c r="F43" s="17" t="s">
        <v>22</v>
      </c>
      <c r="G43" s="17" t="s">
        <v>22</v>
      </c>
      <c r="H43" s="17" t="s">
        <v>22</v>
      </c>
      <c r="I43" s="17" t="s">
        <v>22</v>
      </c>
      <c r="J43" s="17" t="s">
        <v>22</v>
      </c>
      <c r="K43" s="17" t="s">
        <v>22</v>
      </c>
      <c r="L43" s="17" t="s">
        <v>22</v>
      </c>
      <c r="M43" s="215">
        <v>0</v>
      </c>
      <c r="N43" s="29" t="s">
        <v>22</v>
      </c>
      <c r="O43" s="212">
        <v>95.1</v>
      </c>
      <c r="P43" s="266" t="s">
        <v>22</v>
      </c>
      <c r="Q43" s="216">
        <v>95.1</v>
      </c>
      <c r="R43" s="29" t="s">
        <v>22</v>
      </c>
      <c r="S43" s="33">
        <v>4</v>
      </c>
      <c r="T43" s="14" t="s">
        <v>59</v>
      </c>
    </row>
    <row r="44" spans="1:20" ht="51">
      <c r="A44" s="207">
        <v>35</v>
      </c>
      <c r="B44" s="25" t="s">
        <v>44</v>
      </c>
      <c r="C44" s="30">
        <v>24903051</v>
      </c>
      <c r="D44" s="31" t="s">
        <v>16</v>
      </c>
      <c r="E44" s="12" t="s">
        <v>17</v>
      </c>
      <c r="F44" s="17" t="s">
        <v>22</v>
      </c>
      <c r="G44" s="17" t="s">
        <v>22</v>
      </c>
      <c r="H44" s="17" t="s">
        <v>22</v>
      </c>
      <c r="I44" s="17" t="s">
        <v>22</v>
      </c>
      <c r="J44" s="17" t="s">
        <v>22</v>
      </c>
      <c r="K44" s="17" t="s">
        <v>22</v>
      </c>
      <c r="L44" s="17" t="s">
        <v>22</v>
      </c>
      <c r="M44" s="215">
        <v>0</v>
      </c>
      <c r="N44" s="29" t="s">
        <v>22</v>
      </c>
      <c r="O44" s="212">
        <v>588.1</v>
      </c>
      <c r="P44" s="266" t="s">
        <v>22</v>
      </c>
      <c r="Q44" s="216">
        <v>532.1</v>
      </c>
      <c r="R44" s="29" t="s">
        <v>22</v>
      </c>
      <c r="S44" s="33">
        <v>6</v>
      </c>
      <c r="T44" s="14" t="s">
        <v>59</v>
      </c>
    </row>
    <row r="45" spans="1:20" ht="24">
      <c r="A45" s="207">
        <v>36</v>
      </c>
      <c r="B45" s="25" t="s">
        <v>48</v>
      </c>
      <c r="C45" s="30">
        <v>40553790</v>
      </c>
      <c r="D45" s="31" t="s">
        <v>16</v>
      </c>
      <c r="E45" s="12" t="s">
        <v>17</v>
      </c>
      <c r="F45" s="17" t="s">
        <v>22</v>
      </c>
      <c r="G45" s="17" t="s">
        <v>22</v>
      </c>
      <c r="H45" s="17" t="s">
        <v>22</v>
      </c>
      <c r="I45" s="17" t="s">
        <v>22</v>
      </c>
      <c r="J45" s="17" t="s">
        <v>22</v>
      </c>
      <c r="K45" s="17" t="s">
        <v>22</v>
      </c>
      <c r="L45" s="17" t="s">
        <v>22</v>
      </c>
      <c r="M45" s="215">
        <v>0</v>
      </c>
      <c r="N45" s="29" t="s">
        <v>22</v>
      </c>
      <c r="O45" s="212">
        <v>2040.3</v>
      </c>
      <c r="P45" s="266" t="s">
        <v>22</v>
      </c>
      <c r="Q45" s="216">
        <v>2040.3</v>
      </c>
      <c r="R45" s="29" t="s">
        <v>22</v>
      </c>
      <c r="S45" s="33">
        <v>6</v>
      </c>
      <c r="T45" s="14" t="s">
        <v>59</v>
      </c>
    </row>
    <row r="46" spans="1:20" ht="24">
      <c r="A46" s="207">
        <v>37</v>
      </c>
      <c r="B46" s="25" t="s">
        <v>45</v>
      </c>
      <c r="C46" s="30">
        <v>30870553</v>
      </c>
      <c r="D46" s="31" t="s">
        <v>16</v>
      </c>
      <c r="E46" s="12" t="s">
        <v>17</v>
      </c>
      <c r="F46" s="17" t="s">
        <v>22</v>
      </c>
      <c r="G46" s="17" t="s">
        <v>22</v>
      </c>
      <c r="H46" s="17" t="s">
        <v>22</v>
      </c>
      <c r="I46" s="17" t="s">
        <v>22</v>
      </c>
      <c r="J46" s="17" t="s">
        <v>22</v>
      </c>
      <c r="K46" s="17" t="s">
        <v>22</v>
      </c>
      <c r="L46" s="17" t="s">
        <v>22</v>
      </c>
      <c r="M46" s="215">
        <v>0</v>
      </c>
      <c r="N46" s="29" t="s">
        <v>22</v>
      </c>
      <c r="O46" s="212">
        <v>671.7</v>
      </c>
      <c r="P46" s="266" t="s">
        <v>22</v>
      </c>
      <c r="Q46" s="216">
        <v>671.7</v>
      </c>
      <c r="R46" s="29" t="s">
        <v>22</v>
      </c>
      <c r="S46" s="33">
        <v>6</v>
      </c>
      <c r="T46" s="14" t="s">
        <v>59</v>
      </c>
    </row>
    <row r="47" spans="1:20" ht="48">
      <c r="A47" s="207">
        <v>38</v>
      </c>
      <c r="B47" s="25" t="s">
        <v>47</v>
      </c>
      <c r="C47" s="30">
        <v>33354865</v>
      </c>
      <c r="D47" s="31" t="s">
        <v>16</v>
      </c>
      <c r="E47" s="12" t="s">
        <v>17</v>
      </c>
      <c r="F47" s="17" t="s">
        <v>22</v>
      </c>
      <c r="G47" s="17" t="s">
        <v>22</v>
      </c>
      <c r="H47" s="17" t="s">
        <v>22</v>
      </c>
      <c r="I47" s="17" t="s">
        <v>22</v>
      </c>
      <c r="J47" s="17" t="s">
        <v>22</v>
      </c>
      <c r="K47" s="17" t="s">
        <v>22</v>
      </c>
      <c r="L47" s="17" t="s">
        <v>22</v>
      </c>
      <c r="M47" s="215">
        <v>0</v>
      </c>
      <c r="N47" s="29" t="s">
        <v>22</v>
      </c>
      <c r="O47" s="212">
        <v>316.89999999999998</v>
      </c>
      <c r="P47" s="266" t="s">
        <v>22</v>
      </c>
      <c r="Q47" s="216">
        <v>0</v>
      </c>
      <c r="R47" s="29" t="s">
        <v>22</v>
      </c>
      <c r="S47" s="33">
        <v>1</v>
      </c>
      <c r="T47" s="14" t="s">
        <v>54</v>
      </c>
    </row>
    <row r="48" spans="1:20">
      <c r="A48" s="207">
        <v>39</v>
      </c>
      <c r="B48" s="25" t="s">
        <v>62</v>
      </c>
      <c r="C48" s="30">
        <v>32054848</v>
      </c>
      <c r="D48" s="31" t="s">
        <v>16</v>
      </c>
      <c r="E48" s="12" t="s">
        <v>17</v>
      </c>
      <c r="F48" s="17" t="s">
        <v>22</v>
      </c>
      <c r="G48" s="17" t="s">
        <v>22</v>
      </c>
      <c r="H48" s="17" t="s">
        <v>22</v>
      </c>
      <c r="I48" s="17" t="s">
        <v>22</v>
      </c>
      <c r="J48" s="17" t="s">
        <v>22</v>
      </c>
      <c r="K48" s="17" t="s">
        <v>22</v>
      </c>
      <c r="L48" s="17" t="s">
        <v>22</v>
      </c>
      <c r="M48" s="215">
        <v>0</v>
      </c>
      <c r="N48" s="29" t="s">
        <v>22</v>
      </c>
      <c r="O48" s="212">
        <v>31.2</v>
      </c>
      <c r="P48" s="266" t="s">
        <v>22</v>
      </c>
      <c r="Q48" s="216">
        <v>31.2</v>
      </c>
      <c r="R48" s="29" t="s">
        <v>22</v>
      </c>
      <c r="S48" s="33">
        <v>1</v>
      </c>
      <c r="T48" s="14" t="s">
        <v>37</v>
      </c>
    </row>
    <row r="49" spans="1:20">
      <c r="A49" s="262">
        <v>40</v>
      </c>
      <c r="B49" s="25" t="s">
        <v>247</v>
      </c>
      <c r="C49" s="30">
        <v>13312971</v>
      </c>
      <c r="D49" s="31" t="s">
        <v>16</v>
      </c>
      <c r="E49" s="12" t="s">
        <v>17</v>
      </c>
      <c r="F49" s="17" t="s">
        <v>22</v>
      </c>
      <c r="G49" s="17" t="s">
        <v>22</v>
      </c>
      <c r="H49" s="17" t="s">
        <v>22</v>
      </c>
      <c r="I49" s="17" t="s">
        <v>22</v>
      </c>
      <c r="J49" s="17" t="s">
        <v>22</v>
      </c>
      <c r="K49" s="17" t="s">
        <v>22</v>
      </c>
      <c r="L49" s="17" t="s">
        <v>22</v>
      </c>
      <c r="M49" s="215">
        <v>0</v>
      </c>
      <c r="N49" s="29" t="s">
        <v>22</v>
      </c>
      <c r="O49" s="212">
        <v>710.2</v>
      </c>
      <c r="P49" s="29" t="s">
        <v>22</v>
      </c>
      <c r="Q49" s="216">
        <v>710.2</v>
      </c>
      <c r="R49" s="29" t="s">
        <v>22</v>
      </c>
      <c r="S49" s="33">
        <v>1</v>
      </c>
      <c r="T49" s="12" t="s">
        <v>37</v>
      </c>
    </row>
    <row r="50" spans="1:20" ht="51">
      <c r="A50" s="262">
        <v>41</v>
      </c>
      <c r="B50" s="25" t="s">
        <v>248</v>
      </c>
      <c r="C50" s="30">
        <v>132351</v>
      </c>
      <c r="D50" s="31" t="s">
        <v>16</v>
      </c>
      <c r="E50" s="12" t="s">
        <v>17</v>
      </c>
      <c r="F50" s="17" t="s">
        <v>22</v>
      </c>
      <c r="G50" s="17" t="s">
        <v>22</v>
      </c>
      <c r="H50" s="17" t="s">
        <v>22</v>
      </c>
      <c r="I50" s="17" t="s">
        <v>22</v>
      </c>
      <c r="J50" s="17" t="s">
        <v>22</v>
      </c>
      <c r="K50" s="17" t="s">
        <v>22</v>
      </c>
      <c r="L50" s="17" t="s">
        <v>22</v>
      </c>
      <c r="M50" s="215">
        <v>0</v>
      </c>
      <c r="N50" s="29" t="s">
        <v>22</v>
      </c>
      <c r="O50" s="212">
        <v>4.9000000000000004</v>
      </c>
      <c r="P50" s="29" t="s">
        <v>22</v>
      </c>
      <c r="Q50" s="216">
        <v>4.9000000000000004</v>
      </c>
      <c r="R50" s="29" t="s">
        <v>22</v>
      </c>
      <c r="S50" s="33">
        <v>1</v>
      </c>
      <c r="T50" s="12" t="s">
        <v>37</v>
      </c>
    </row>
    <row r="51" spans="1:20" ht="25.5">
      <c r="A51" s="262">
        <v>42</v>
      </c>
      <c r="B51" s="25" t="s">
        <v>249</v>
      </c>
      <c r="C51" s="30">
        <v>8320218</v>
      </c>
      <c r="D51" s="31" t="s">
        <v>16</v>
      </c>
      <c r="E51" s="12" t="s">
        <v>17</v>
      </c>
      <c r="F51" s="17" t="s">
        <v>22</v>
      </c>
      <c r="G51" s="17" t="s">
        <v>22</v>
      </c>
      <c r="H51" s="17" t="s">
        <v>22</v>
      </c>
      <c r="I51" s="17" t="s">
        <v>22</v>
      </c>
      <c r="J51" s="17" t="s">
        <v>22</v>
      </c>
      <c r="K51" s="17" t="s">
        <v>22</v>
      </c>
      <c r="L51" s="17" t="s">
        <v>22</v>
      </c>
      <c r="M51" s="215">
        <v>0</v>
      </c>
      <c r="N51" s="29" t="s">
        <v>22</v>
      </c>
      <c r="O51" s="212">
        <v>4.7</v>
      </c>
      <c r="P51" s="29" t="s">
        <v>22</v>
      </c>
      <c r="Q51" s="216">
        <v>4.7</v>
      </c>
      <c r="R51" s="29" t="s">
        <v>22</v>
      </c>
      <c r="S51" s="33">
        <v>1</v>
      </c>
      <c r="T51" s="12" t="s">
        <v>37</v>
      </c>
    </row>
    <row r="52" spans="1:20">
      <c r="A52" s="262">
        <v>43</v>
      </c>
      <c r="B52" s="25" t="s">
        <v>250</v>
      </c>
      <c r="C52" s="30">
        <v>40961348</v>
      </c>
      <c r="D52" s="31" t="s">
        <v>16</v>
      </c>
      <c r="E52" s="12" t="s">
        <v>17</v>
      </c>
      <c r="F52" s="17" t="s">
        <v>22</v>
      </c>
      <c r="G52" s="17" t="s">
        <v>22</v>
      </c>
      <c r="H52" s="17" t="s">
        <v>22</v>
      </c>
      <c r="I52" s="17" t="s">
        <v>22</v>
      </c>
      <c r="J52" s="17" t="s">
        <v>22</v>
      </c>
      <c r="K52" s="17" t="s">
        <v>22</v>
      </c>
      <c r="L52" s="17" t="s">
        <v>22</v>
      </c>
      <c r="M52" s="215">
        <v>0</v>
      </c>
      <c r="N52" s="29" t="s">
        <v>22</v>
      </c>
      <c r="O52" s="212">
        <v>1.4</v>
      </c>
      <c r="P52" s="29" t="s">
        <v>22</v>
      </c>
      <c r="Q52" s="216">
        <v>0</v>
      </c>
      <c r="R52" s="29" t="s">
        <v>22</v>
      </c>
      <c r="S52" s="33">
        <v>1</v>
      </c>
      <c r="T52" s="12" t="s">
        <v>270</v>
      </c>
    </row>
    <row r="53" spans="1:20" ht="63">
      <c r="A53" s="262">
        <v>44</v>
      </c>
      <c r="B53" s="25" t="s">
        <v>251</v>
      </c>
      <c r="C53" s="30">
        <v>36187973</v>
      </c>
      <c r="D53" s="31" t="s">
        <v>16</v>
      </c>
      <c r="E53" s="12" t="s">
        <v>17</v>
      </c>
      <c r="F53" s="17" t="s">
        <v>22</v>
      </c>
      <c r="G53" s="17" t="s">
        <v>22</v>
      </c>
      <c r="H53" s="17" t="s">
        <v>22</v>
      </c>
      <c r="I53" s="17" t="s">
        <v>22</v>
      </c>
      <c r="J53" s="17" t="s">
        <v>22</v>
      </c>
      <c r="K53" s="17" t="s">
        <v>22</v>
      </c>
      <c r="L53" s="17" t="s">
        <v>22</v>
      </c>
      <c r="M53" s="215">
        <v>0</v>
      </c>
      <c r="N53" s="29" t="s">
        <v>22</v>
      </c>
      <c r="O53" s="212">
        <v>22.6</v>
      </c>
      <c r="P53" s="29" t="s">
        <v>22</v>
      </c>
      <c r="Q53" s="216">
        <v>0</v>
      </c>
      <c r="R53" s="29" t="s">
        <v>22</v>
      </c>
      <c r="S53" s="33"/>
      <c r="T53" s="12" t="s">
        <v>37</v>
      </c>
    </row>
    <row r="54" spans="1:20">
      <c r="A54" s="207">
        <v>45</v>
      </c>
      <c r="B54" s="26" t="s">
        <v>26</v>
      </c>
      <c r="C54" s="31">
        <v>31836403</v>
      </c>
      <c r="D54" s="31" t="s">
        <v>16</v>
      </c>
      <c r="E54" s="31" t="s">
        <v>51</v>
      </c>
      <c r="F54" s="34">
        <v>59</v>
      </c>
      <c r="G54" s="34">
        <v>59</v>
      </c>
      <c r="H54" s="34"/>
      <c r="I54" s="34">
        <v>59</v>
      </c>
      <c r="J54" s="34"/>
      <c r="K54" s="34">
        <v>59</v>
      </c>
      <c r="L54" s="34"/>
      <c r="M54" s="35">
        <v>746</v>
      </c>
      <c r="N54" s="29" t="s">
        <v>22</v>
      </c>
      <c r="O54" s="240">
        <v>1299.5999999999999</v>
      </c>
      <c r="P54" s="266" t="s">
        <v>22</v>
      </c>
      <c r="Q54" s="240">
        <v>1299.5999999999999</v>
      </c>
      <c r="R54" s="29" t="s">
        <v>22</v>
      </c>
      <c r="S54" s="34">
        <v>27</v>
      </c>
      <c r="T54" s="36" t="s">
        <v>27</v>
      </c>
    </row>
    <row r="55" spans="1:20" ht="15.75">
      <c r="B55" s="10"/>
      <c r="D55" s="9"/>
      <c r="E55" s="9"/>
      <c r="F55" s="9">
        <f t="shared" ref="F55:R55" si="0">SUM(F10:F54)</f>
        <v>794</v>
      </c>
      <c r="G55" s="9">
        <f t="shared" si="0"/>
        <v>794</v>
      </c>
      <c r="H55" s="9">
        <f t="shared" si="0"/>
        <v>0</v>
      </c>
      <c r="I55" s="9">
        <f t="shared" si="0"/>
        <v>774</v>
      </c>
      <c r="J55" s="9">
        <f t="shared" si="0"/>
        <v>0</v>
      </c>
      <c r="K55" s="9">
        <f t="shared" si="0"/>
        <v>774</v>
      </c>
      <c r="L55" s="9">
        <f t="shared" si="0"/>
        <v>0</v>
      </c>
      <c r="M55" s="11">
        <f t="shared" si="0"/>
        <v>11177.9</v>
      </c>
      <c r="N55" s="9">
        <f t="shared" si="0"/>
        <v>0</v>
      </c>
      <c r="O55" s="11">
        <f t="shared" si="0"/>
        <v>34636.299999999996</v>
      </c>
      <c r="P55" s="9">
        <f t="shared" si="0"/>
        <v>0</v>
      </c>
      <c r="Q55" s="9">
        <f t="shared" si="0"/>
        <v>27995.600000000002</v>
      </c>
      <c r="R55" s="9">
        <f t="shared" si="0"/>
        <v>20</v>
      </c>
      <c r="S55" s="9"/>
    </row>
  </sheetData>
  <mergeCells count="14">
    <mergeCell ref="P1:T1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  <mergeCell ref="T4:T5"/>
    <mergeCell ref="M5:R5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workbookViewId="0">
      <selection activeCell="C19" sqref="C7:X19"/>
    </sheetView>
  </sheetViews>
  <sheetFormatPr defaultRowHeight="15"/>
  <cols>
    <col min="1" max="1" width="2.85546875" customWidth="1"/>
    <col min="2" max="2" width="8.42578125" customWidth="1"/>
    <col min="3" max="3" width="26.42578125" customWidth="1"/>
    <col min="5" max="5" width="13.42578125" customWidth="1"/>
    <col min="6" max="6" width="16.140625" customWidth="1"/>
    <col min="7" max="7" width="11.140625" customWidth="1"/>
    <col min="18" max="18" width="5.85546875" customWidth="1"/>
    <col min="19" max="19" width="6" customWidth="1"/>
    <col min="20" max="20" width="6.85546875" customWidth="1"/>
    <col min="21" max="21" width="6.5703125" customWidth="1"/>
    <col min="22" max="22" width="6" customWidth="1"/>
  </cols>
  <sheetData>
    <row r="1" spans="1: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101"/>
      <c r="U1" s="206" t="s">
        <v>226</v>
      </c>
      <c r="V1" s="206"/>
      <c r="W1" s="206"/>
      <c r="X1" s="206"/>
      <c r="Y1" s="199"/>
    </row>
    <row r="2" spans="1:25" ht="45.75" customHeight="1" thickBot="1">
      <c r="A2" s="305" t="s">
        <v>107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100"/>
      <c r="V2" s="100"/>
      <c r="W2" s="100"/>
      <c r="X2" s="101"/>
    </row>
    <row r="3" spans="1:25">
      <c r="A3" s="306" t="s">
        <v>108</v>
      </c>
      <c r="B3" s="309" t="s">
        <v>109</v>
      </c>
      <c r="C3" s="309" t="s">
        <v>110</v>
      </c>
      <c r="D3" s="309" t="s">
        <v>3</v>
      </c>
      <c r="E3" s="309" t="s">
        <v>111</v>
      </c>
      <c r="F3" s="309" t="s">
        <v>112</v>
      </c>
      <c r="G3" s="309" t="s">
        <v>113</v>
      </c>
      <c r="H3" s="309" t="s">
        <v>254</v>
      </c>
      <c r="I3" s="309" t="s">
        <v>255</v>
      </c>
      <c r="J3" s="309" t="s">
        <v>277</v>
      </c>
      <c r="K3" s="103"/>
      <c r="L3" s="104"/>
      <c r="M3" s="104"/>
      <c r="N3" s="104"/>
      <c r="O3" s="105"/>
      <c r="P3" s="318" t="s">
        <v>114</v>
      </c>
      <c r="Q3" s="319"/>
      <c r="R3" s="319"/>
      <c r="S3" s="319"/>
      <c r="T3" s="319"/>
      <c r="U3" s="319"/>
      <c r="V3" s="319"/>
      <c r="W3" s="319"/>
      <c r="X3" s="320"/>
    </row>
    <row r="4" spans="1:25" ht="22.5" customHeight="1">
      <c r="A4" s="307"/>
      <c r="B4" s="310"/>
      <c r="C4" s="310"/>
      <c r="D4" s="310"/>
      <c r="E4" s="310"/>
      <c r="F4" s="310"/>
      <c r="G4" s="310"/>
      <c r="H4" s="310"/>
      <c r="I4" s="310"/>
      <c r="J4" s="310"/>
      <c r="K4" s="321" t="s">
        <v>115</v>
      </c>
      <c r="L4" s="322" t="s">
        <v>180</v>
      </c>
      <c r="M4" s="321" t="s">
        <v>116</v>
      </c>
      <c r="N4" s="321" t="s">
        <v>117</v>
      </c>
      <c r="O4" s="321" t="s">
        <v>118</v>
      </c>
      <c r="P4" s="314" t="s">
        <v>119</v>
      </c>
      <c r="Q4" s="312" t="s">
        <v>120</v>
      </c>
      <c r="R4" s="313"/>
      <c r="S4" s="312" t="s">
        <v>121</v>
      </c>
      <c r="T4" s="313"/>
      <c r="U4" s="312" t="s">
        <v>122</v>
      </c>
      <c r="V4" s="313"/>
      <c r="W4" s="314" t="s">
        <v>123</v>
      </c>
      <c r="X4" s="316" t="s">
        <v>124</v>
      </c>
    </row>
    <row r="5" spans="1:25" ht="76.5" customHeight="1">
      <c r="A5" s="308"/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23"/>
      <c r="M5" s="311"/>
      <c r="N5" s="311"/>
      <c r="O5" s="311"/>
      <c r="P5" s="315"/>
      <c r="Q5" s="106" t="s">
        <v>125</v>
      </c>
      <c r="R5" s="106" t="s">
        <v>126</v>
      </c>
      <c r="S5" s="106" t="s">
        <v>127</v>
      </c>
      <c r="T5" s="106" t="s">
        <v>128</v>
      </c>
      <c r="U5" s="106" t="s">
        <v>110</v>
      </c>
      <c r="V5" s="106" t="s">
        <v>126</v>
      </c>
      <c r="W5" s="315"/>
      <c r="X5" s="317"/>
    </row>
    <row r="6" spans="1:25">
      <c r="A6" s="107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108">
        <v>12</v>
      </c>
      <c r="M6" s="108">
        <v>13</v>
      </c>
      <c r="N6" s="108">
        <v>14</v>
      </c>
      <c r="O6" s="108">
        <v>15</v>
      </c>
      <c r="P6" s="108">
        <v>16</v>
      </c>
      <c r="Q6" s="108">
        <v>17</v>
      </c>
      <c r="R6" s="108">
        <v>18</v>
      </c>
      <c r="S6" s="108">
        <v>19</v>
      </c>
      <c r="T6" s="108">
        <v>20</v>
      </c>
      <c r="U6" s="108">
        <v>21</v>
      </c>
      <c r="V6" s="108">
        <v>22</v>
      </c>
      <c r="W6" s="108">
        <v>23</v>
      </c>
      <c r="X6" s="109">
        <v>24</v>
      </c>
    </row>
    <row r="7" spans="1:25" ht="35.25" customHeight="1">
      <c r="A7" s="110">
        <v>1</v>
      </c>
      <c r="B7" s="111" t="s">
        <v>129</v>
      </c>
      <c r="C7" s="112" t="s">
        <v>42</v>
      </c>
      <c r="D7" s="111">
        <v>3082961</v>
      </c>
      <c r="E7" s="111" t="s">
        <v>130</v>
      </c>
      <c r="F7" s="111" t="s">
        <v>131</v>
      </c>
      <c r="G7" s="113" t="s">
        <v>132</v>
      </c>
      <c r="H7" s="282">
        <v>2179.6999999999998</v>
      </c>
      <c r="I7" s="282">
        <v>2179.6999999999998</v>
      </c>
      <c r="J7" s="282">
        <v>2179.6999999999998</v>
      </c>
      <c r="K7" s="111">
        <v>0</v>
      </c>
      <c r="L7" s="111">
        <v>0</v>
      </c>
      <c r="M7" s="111">
        <v>0</v>
      </c>
      <c r="N7" s="111">
        <v>0</v>
      </c>
      <c r="O7" s="114">
        <f>SUM(J7:N7)</f>
        <v>2179.6999999999998</v>
      </c>
      <c r="P7" s="115"/>
      <c r="Q7" s="115"/>
      <c r="R7" s="115"/>
      <c r="S7" s="115"/>
      <c r="T7" s="115"/>
      <c r="U7" s="115"/>
      <c r="V7" s="115"/>
      <c r="W7" s="115"/>
      <c r="X7" s="116"/>
    </row>
    <row r="8" spans="1:25" ht="33.75">
      <c r="A8" s="110">
        <v>2</v>
      </c>
      <c r="B8" s="111" t="s">
        <v>129</v>
      </c>
      <c r="C8" s="218" t="s">
        <v>43</v>
      </c>
      <c r="D8" s="111">
        <v>34886970</v>
      </c>
      <c r="E8" s="117" t="s">
        <v>130</v>
      </c>
      <c r="F8" s="117" t="s">
        <v>133</v>
      </c>
      <c r="G8" s="113" t="s">
        <v>132</v>
      </c>
      <c r="H8" s="111">
        <v>191.8</v>
      </c>
      <c r="I8" s="111">
        <v>191.8</v>
      </c>
      <c r="J8" s="111">
        <v>191.8</v>
      </c>
      <c r="K8" s="111">
        <v>0</v>
      </c>
      <c r="L8" s="111">
        <v>0</v>
      </c>
      <c r="M8" s="111">
        <v>0</v>
      </c>
      <c r="N8" s="111">
        <v>0</v>
      </c>
      <c r="O8" s="118">
        <f>SUM(J8:N8)</f>
        <v>191.8</v>
      </c>
      <c r="P8" s="115"/>
      <c r="Q8" s="115"/>
      <c r="R8" s="115"/>
      <c r="S8" s="115"/>
      <c r="T8" s="115"/>
      <c r="U8" s="115"/>
      <c r="V8" s="115"/>
      <c r="W8" s="115"/>
      <c r="X8" s="116"/>
    </row>
    <row r="9" spans="1:25" ht="50.25" customHeight="1">
      <c r="A9" s="110">
        <v>3</v>
      </c>
      <c r="B9" s="119" t="s">
        <v>129</v>
      </c>
      <c r="C9" s="120" t="s">
        <v>64</v>
      </c>
      <c r="D9" s="121">
        <v>5483931</v>
      </c>
      <c r="E9" s="121" t="s">
        <v>130</v>
      </c>
      <c r="F9" s="122" t="s">
        <v>137</v>
      </c>
      <c r="G9" s="113" t="s">
        <v>132</v>
      </c>
      <c r="H9" s="227">
        <v>1167.7</v>
      </c>
      <c r="I9" s="227">
        <v>1167.7</v>
      </c>
      <c r="J9" s="227">
        <v>1167.7</v>
      </c>
      <c r="K9" s="111">
        <v>0</v>
      </c>
      <c r="L9" s="111">
        <v>0</v>
      </c>
      <c r="M9" s="111">
        <v>0</v>
      </c>
      <c r="N9" s="111">
        <v>0</v>
      </c>
      <c r="O9" s="114">
        <f t="shared" ref="O9:O15" si="0">SUM(J9:N9)</f>
        <v>1167.7</v>
      </c>
      <c r="P9" s="106"/>
      <c r="Q9" s="106"/>
      <c r="R9" s="106"/>
      <c r="S9" s="106"/>
      <c r="T9" s="106"/>
      <c r="U9" s="106"/>
      <c r="V9" s="106"/>
      <c r="W9" s="106"/>
      <c r="X9" s="123"/>
    </row>
    <row r="10" spans="1:25" ht="44.25" customHeight="1">
      <c r="A10" s="110">
        <v>4</v>
      </c>
      <c r="B10" s="119" t="s">
        <v>129</v>
      </c>
      <c r="C10" s="120" t="s">
        <v>66</v>
      </c>
      <c r="D10" s="121">
        <v>1982703</v>
      </c>
      <c r="E10" s="121" t="s">
        <v>138</v>
      </c>
      <c r="F10" s="122" t="s">
        <v>139</v>
      </c>
      <c r="G10" s="113" t="s">
        <v>132</v>
      </c>
      <c r="H10" s="227">
        <v>1194.5999999999999</v>
      </c>
      <c r="I10" s="227">
        <v>691</v>
      </c>
      <c r="J10" s="227">
        <v>691</v>
      </c>
      <c r="K10" s="111">
        <v>0</v>
      </c>
      <c r="L10" s="111">
        <v>0</v>
      </c>
      <c r="M10" s="111">
        <v>0</v>
      </c>
      <c r="N10" s="111">
        <v>0</v>
      </c>
      <c r="O10" s="114">
        <f t="shared" si="0"/>
        <v>691</v>
      </c>
      <c r="P10" s="106"/>
      <c r="Q10" s="106"/>
      <c r="R10" s="106"/>
      <c r="S10" s="106"/>
      <c r="T10" s="106"/>
      <c r="U10" s="106"/>
      <c r="V10" s="106"/>
      <c r="W10" s="106"/>
      <c r="X10" s="123"/>
    </row>
    <row r="11" spans="1:25" ht="26.25" customHeight="1">
      <c r="A11" s="110">
        <v>5</v>
      </c>
      <c r="B11" s="119" t="s">
        <v>129</v>
      </c>
      <c r="C11" s="120" t="s">
        <v>65</v>
      </c>
      <c r="D11" s="121">
        <v>34145287</v>
      </c>
      <c r="E11" s="121" t="s">
        <v>140</v>
      </c>
      <c r="F11" s="122" t="s">
        <v>141</v>
      </c>
      <c r="G11" s="113" t="s">
        <v>132</v>
      </c>
      <c r="H11" s="227">
        <v>31.4</v>
      </c>
      <c r="I11" s="227">
        <v>22</v>
      </c>
      <c r="J11" s="227">
        <v>22</v>
      </c>
      <c r="K11" s="111">
        <v>0</v>
      </c>
      <c r="L11" s="111">
        <v>0</v>
      </c>
      <c r="M11" s="111">
        <v>0</v>
      </c>
      <c r="N11" s="111">
        <v>0</v>
      </c>
      <c r="O11" s="114">
        <f t="shared" si="0"/>
        <v>22</v>
      </c>
      <c r="P11" s="106"/>
      <c r="Q11" s="106"/>
      <c r="R11" s="106"/>
      <c r="S11" s="106"/>
      <c r="T11" s="106"/>
      <c r="U11" s="106"/>
      <c r="V11" s="106"/>
      <c r="W11" s="106"/>
      <c r="X11" s="123"/>
    </row>
    <row r="12" spans="1:25" ht="35.25" customHeight="1">
      <c r="A12" s="110">
        <v>6</v>
      </c>
      <c r="B12" s="119" t="s">
        <v>129</v>
      </c>
      <c r="C12" s="120" t="s">
        <v>142</v>
      </c>
      <c r="D12" s="121">
        <v>5484405</v>
      </c>
      <c r="E12" s="121" t="s">
        <v>143</v>
      </c>
      <c r="F12" s="122" t="s">
        <v>259</v>
      </c>
      <c r="G12" s="113" t="s">
        <v>132</v>
      </c>
      <c r="H12" s="227">
        <v>179.7</v>
      </c>
      <c r="I12" s="227">
        <v>170.7</v>
      </c>
      <c r="J12" s="227">
        <v>170.7</v>
      </c>
      <c r="K12" s="111">
        <v>0</v>
      </c>
      <c r="L12" s="111">
        <v>0</v>
      </c>
      <c r="M12" s="111">
        <v>0</v>
      </c>
      <c r="N12" s="111">
        <v>0</v>
      </c>
      <c r="O12" s="114">
        <f t="shared" si="0"/>
        <v>170.7</v>
      </c>
      <c r="P12" s="106"/>
      <c r="Q12" s="106"/>
      <c r="R12" s="106"/>
      <c r="S12" s="106"/>
      <c r="T12" s="106"/>
      <c r="U12" s="106"/>
      <c r="V12" s="106"/>
      <c r="W12" s="106"/>
      <c r="X12" s="123"/>
    </row>
    <row r="13" spans="1:25" ht="56.25" customHeight="1">
      <c r="A13" s="210">
        <v>7</v>
      </c>
      <c r="B13" s="128" t="s">
        <v>129</v>
      </c>
      <c r="C13" s="228" t="s">
        <v>232</v>
      </c>
      <c r="D13" s="121">
        <v>1982270</v>
      </c>
      <c r="E13" s="121" t="s">
        <v>130</v>
      </c>
      <c r="F13" s="122" t="s">
        <v>260</v>
      </c>
      <c r="G13" s="113" t="s">
        <v>132</v>
      </c>
      <c r="H13" s="227">
        <v>3.5</v>
      </c>
      <c r="I13" s="227">
        <v>3.5</v>
      </c>
      <c r="J13" s="227">
        <v>3.5</v>
      </c>
      <c r="K13" s="121">
        <v>0</v>
      </c>
      <c r="L13" s="121">
        <v>0</v>
      </c>
      <c r="M13" s="121">
        <v>0</v>
      </c>
      <c r="N13" s="121">
        <v>0</v>
      </c>
      <c r="O13" s="114">
        <f t="shared" si="0"/>
        <v>3.5</v>
      </c>
      <c r="P13" s="208"/>
      <c r="Q13" s="208"/>
      <c r="R13" s="208"/>
      <c r="S13" s="208"/>
      <c r="T13" s="208"/>
      <c r="U13" s="208"/>
      <c r="V13" s="208"/>
      <c r="W13" s="208"/>
      <c r="X13" s="209"/>
    </row>
    <row r="14" spans="1:25" ht="35.25" customHeight="1">
      <c r="A14" s="210">
        <v>8</v>
      </c>
      <c r="B14" s="128" t="s">
        <v>129</v>
      </c>
      <c r="C14" s="228" t="s">
        <v>233</v>
      </c>
      <c r="D14" s="121">
        <v>33868196</v>
      </c>
      <c r="E14" s="121" t="s">
        <v>234</v>
      </c>
      <c r="F14" s="122" t="s">
        <v>261</v>
      </c>
      <c r="G14" s="113" t="s">
        <v>132</v>
      </c>
      <c r="H14" s="227">
        <v>1158.4000000000001</v>
      </c>
      <c r="I14" s="227">
        <v>0</v>
      </c>
      <c r="J14" s="227">
        <v>0</v>
      </c>
      <c r="K14" s="121">
        <v>0</v>
      </c>
      <c r="L14" s="121">
        <v>0</v>
      </c>
      <c r="M14" s="121">
        <v>0</v>
      </c>
      <c r="N14" s="121">
        <v>0</v>
      </c>
      <c r="O14" s="114">
        <f t="shared" si="0"/>
        <v>0</v>
      </c>
      <c r="P14" s="208"/>
      <c r="Q14" s="208"/>
      <c r="R14" s="208"/>
      <c r="S14" s="208"/>
      <c r="T14" s="208"/>
      <c r="U14" s="208"/>
      <c r="V14" s="208"/>
      <c r="W14" s="208"/>
      <c r="X14" s="209"/>
    </row>
    <row r="15" spans="1:25" ht="45">
      <c r="A15" s="263">
        <v>9</v>
      </c>
      <c r="B15" s="128" t="s">
        <v>129</v>
      </c>
      <c r="C15" s="228" t="s">
        <v>256</v>
      </c>
      <c r="D15" s="274">
        <v>1981566</v>
      </c>
      <c r="E15" s="113" t="s">
        <v>257</v>
      </c>
      <c r="F15" s="275" t="s">
        <v>258</v>
      </c>
      <c r="G15" s="113" t="s">
        <v>132</v>
      </c>
      <c r="H15" s="276">
        <v>157.69999999999999</v>
      </c>
      <c r="I15" s="276">
        <v>157.69999999999999</v>
      </c>
      <c r="J15" s="276">
        <v>157.69999999999999</v>
      </c>
      <c r="K15" s="225">
        <v>0</v>
      </c>
      <c r="L15" s="225">
        <v>0</v>
      </c>
      <c r="M15" s="225">
        <v>0</v>
      </c>
      <c r="N15" s="225">
        <v>0</v>
      </c>
      <c r="O15" s="273">
        <f t="shared" si="0"/>
        <v>157.69999999999999</v>
      </c>
      <c r="P15" s="106"/>
      <c r="Q15" s="106"/>
      <c r="R15" s="106"/>
      <c r="S15" s="106"/>
      <c r="T15" s="106"/>
      <c r="U15" s="106"/>
      <c r="V15" s="106"/>
      <c r="W15" s="106"/>
      <c r="X15" s="123"/>
    </row>
    <row r="16" spans="1:25" ht="22.5">
      <c r="A16" s="108">
        <v>10</v>
      </c>
      <c r="B16" s="119" t="s">
        <v>129</v>
      </c>
      <c r="C16" s="120" t="s">
        <v>134</v>
      </c>
      <c r="D16" s="121">
        <v>41095649</v>
      </c>
      <c r="E16" s="121" t="s">
        <v>135</v>
      </c>
      <c r="F16" s="122" t="s">
        <v>136</v>
      </c>
      <c r="G16" s="113" t="s">
        <v>132</v>
      </c>
      <c r="H16" s="227">
        <v>345</v>
      </c>
      <c r="I16" s="227">
        <v>345</v>
      </c>
      <c r="J16" s="227">
        <v>345</v>
      </c>
      <c r="K16" s="121">
        <v>0</v>
      </c>
      <c r="L16" s="121">
        <v>0</v>
      </c>
      <c r="M16" s="121">
        <v>0</v>
      </c>
      <c r="N16" s="121">
        <v>0</v>
      </c>
      <c r="O16" s="114">
        <f>SUM(J16:N16)</f>
        <v>345</v>
      </c>
      <c r="P16" s="115"/>
      <c r="Q16" s="115"/>
      <c r="R16" s="115"/>
      <c r="S16" s="115"/>
      <c r="T16" s="115"/>
      <c r="U16" s="115"/>
      <c r="V16" s="115"/>
      <c r="W16" s="115"/>
      <c r="X16" s="115"/>
      <c r="Y16" s="7"/>
    </row>
    <row r="17" spans="1:25" ht="22.5">
      <c r="A17" s="108">
        <v>11</v>
      </c>
      <c r="B17" s="119" t="s">
        <v>129</v>
      </c>
      <c r="C17" s="120" t="s">
        <v>262</v>
      </c>
      <c r="D17" s="224">
        <v>36237772</v>
      </c>
      <c r="E17" s="121" t="s">
        <v>263</v>
      </c>
      <c r="F17" s="271" t="s">
        <v>264</v>
      </c>
      <c r="G17" s="113" t="s">
        <v>132</v>
      </c>
      <c r="H17" s="227">
        <v>120.7</v>
      </c>
      <c r="I17" s="227">
        <v>0</v>
      </c>
      <c r="J17" s="227">
        <v>0</v>
      </c>
      <c r="K17" s="121">
        <v>0</v>
      </c>
      <c r="L17" s="121">
        <v>0</v>
      </c>
      <c r="M17" s="121">
        <v>0</v>
      </c>
      <c r="N17" s="121">
        <v>0</v>
      </c>
      <c r="O17" s="280">
        <v>120.7</v>
      </c>
      <c r="P17" s="115"/>
      <c r="Q17" s="115"/>
      <c r="R17" s="115"/>
      <c r="S17" s="115"/>
      <c r="T17" s="115"/>
      <c r="U17" s="115"/>
      <c r="V17" s="115"/>
      <c r="W17" s="115"/>
      <c r="X17" s="115"/>
      <c r="Y17" s="7"/>
    </row>
    <row r="18" spans="1:25" ht="33.75">
      <c r="A18" s="108">
        <v>12</v>
      </c>
      <c r="B18" s="119" t="s">
        <v>129</v>
      </c>
      <c r="C18" s="120" t="s">
        <v>244</v>
      </c>
      <c r="D18" s="224">
        <v>20092613</v>
      </c>
      <c r="E18" s="121" t="s">
        <v>265</v>
      </c>
      <c r="F18" s="272" t="s">
        <v>266</v>
      </c>
      <c r="G18" s="113" t="s">
        <v>132</v>
      </c>
      <c r="H18" s="227">
        <v>205.2</v>
      </c>
      <c r="I18" s="227">
        <v>205.2</v>
      </c>
      <c r="J18" s="227">
        <v>205.2</v>
      </c>
      <c r="K18" s="121">
        <v>0</v>
      </c>
      <c r="L18" s="121">
        <v>0</v>
      </c>
      <c r="M18" s="121">
        <v>0</v>
      </c>
      <c r="N18" s="121">
        <v>0</v>
      </c>
      <c r="O18" s="280">
        <v>205.2</v>
      </c>
      <c r="P18" s="115"/>
      <c r="Q18" s="115"/>
      <c r="R18" s="115"/>
      <c r="S18" s="115"/>
      <c r="T18" s="115"/>
      <c r="U18" s="115"/>
      <c r="V18" s="115"/>
      <c r="W18" s="115"/>
      <c r="X18" s="115"/>
      <c r="Y18" s="7"/>
    </row>
    <row r="19" spans="1:25" ht="33.75">
      <c r="A19" s="108">
        <v>13</v>
      </c>
      <c r="B19" s="119" t="s">
        <v>129</v>
      </c>
      <c r="C19" s="120" t="s">
        <v>267</v>
      </c>
      <c r="D19" s="224">
        <v>13300838</v>
      </c>
      <c r="E19" s="121" t="s">
        <v>268</v>
      </c>
      <c r="F19" s="272" t="s">
        <v>269</v>
      </c>
      <c r="G19" s="121" t="s">
        <v>132</v>
      </c>
      <c r="H19" s="227">
        <v>202.4</v>
      </c>
      <c r="I19" s="227">
        <v>187.4</v>
      </c>
      <c r="J19" s="227">
        <v>187.4</v>
      </c>
      <c r="K19" s="121">
        <v>0</v>
      </c>
      <c r="L19" s="121">
        <v>0</v>
      </c>
      <c r="M19" s="121">
        <v>0</v>
      </c>
      <c r="N19" s="121">
        <v>0</v>
      </c>
      <c r="O19" s="280">
        <v>202.4</v>
      </c>
      <c r="P19" s="115"/>
      <c r="Q19" s="115"/>
      <c r="R19" s="115"/>
      <c r="S19" s="115"/>
      <c r="T19" s="115"/>
      <c r="U19" s="115"/>
      <c r="V19" s="115"/>
      <c r="W19" s="115"/>
      <c r="X19" s="115"/>
      <c r="Y19" s="7"/>
    </row>
    <row r="20" spans="1:25" ht="15.75" thickBot="1">
      <c r="A20" s="277"/>
      <c r="B20" s="219"/>
      <c r="C20" s="220" t="s">
        <v>144</v>
      </c>
      <c r="D20" s="221"/>
      <c r="E20" s="222"/>
      <c r="F20" s="222"/>
      <c r="G20" s="226"/>
      <c r="H20" s="223">
        <f>SUM(H7:H19)</f>
        <v>7137.7999999999984</v>
      </c>
      <c r="I20" s="223">
        <f t="shared" ref="I20:J20" si="1">SUM(I7:I19)</f>
        <v>5321.6999999999989</v>
      </c>
      <c r="J20" s="223">
        <f t="shared" si="1"/>
        <v>5321.6999999999989</v>
      </c>
      <c r="K20" s="223">
        <f t="shared" ref="K20" si="2">SUM(K7:K19)</f>
        <v>0</v>
      </c>
      <c r="L20" s="223">
        <f t="shared" ref="L20" si="3">SUM(L7:L19)</f>
        <v>0</v>
      </c>
      <c r="M20" s="223">
        <f t="shared" ref="M20" si="4">SUM(M7:M19)</f>
        <v>0</v>
      </c>
      <c r="N20" s="223">
        <f t="shared" ref="N20" si="5">SUM(N7:N19)</f>
        <v>0</v>
      </c>
      <c r="O20" s="223">
        <f t="shared" ref="O20" si="6">SUM(O7:O19)</f>
        <v>5457.3999999999987</v>
      </c>
      <c r="P20" s="278"/>
      <c r="Q20" s="279"/>
      <c r="R20" s="279"/>
      <c r="S20" s="279"/>
      <c r="T20" s="279"/>
      <c r="U20" s="279"/>
      <c r="V20" s="279"/>
      <c r="W20" s="278"/>
      <c r="X20" s="115"/>
    </row>
    <row r="21" spans="1:25" ht="15.75" thickBot="1">
      <c r="A21" s="127"/>
      <c r="B21" s="128"/>
      <c r="C21" s="129"/>
      <c r="D21" s="113"/>
      <c r="E21" s="113"/>
      <c r="F21" s="113"/>
      <c r="G21" s="142"/>
      <c r="H21" s="128">
        <v>0</v>
      </c>
      <c r="I21" s="128">
        <v>0</v>
      </c>
      <c r="J21" s="128">
        <v>0</v>
      </c>
      <c r="K21" s="128"/>
      <c r="L21" s="130"/>
      <c r="M21" s="128"/>
      <c r="N21" s="128"/>
      <c r="O21" s="131"/>
      <c r="P21" s="132"/>
      <c r="Q21" s="132"/>
      <c r="R21" s="132"/>
      <c r="S21" s="132"/>
      <c r="T21" s="132"/>
      <c r="U21" s="132"/>
      <c r="V21" s="132"/>
      <c r="W21" s="132"/>
      <c r="X21" s="281"/>
    </row>
    <row r="22" spans="1:25" ht="15.75" thickBot="1">
      <c r="A22" s="133"/>
      <c r="B22" s="134"/>
      <c r="C22" s="124" t="s">
        <v>145</v>
      </c>
      <c r="D22" s="135"/>
      <c r="E22" s="135"/>
      <c r="F22" s="135"/>
      <c r="G22" s="135"/>
      <c r="H22" s="125">
        <v>0</v>
      </c>
      <c r="I22" s="125">
        <v>0</v>
      </c>
      <c r="J22" s="125">
        <f t="shared" ref="J22:O22" si="7">SUM(J21:J21)</f>
        <v>0</v>
      </c>
      <c r="K22" s="125">
        <f t="shared" si="7"/>
        <v>0</v>
      </c>
      <c r="L22" s="125">
        <f t="shared" si="7"/>
        <v>0</v>
      </c>
      <c r="M22" s="125">
        <f t="shared" si="7"/>
        <v>0</v>
      </c>
      <c r="N22" s="125">
        <f t="shared" si="7"/>
        <v>0</v>
      </c>
      <c r="O22" s="125">
        <f t="shared" si="7"/>
        <v>0</v>
      </c>
      <c r="P22" s="136"/>
      <c r="Q22" s="136"/>
      <c r="R22" s="136"/>
      <c r="S22" s="137"/>
      <c r="T22" s="137"/>
      <c r="U22" s="136"/>
      <c r="V22" s="138"/>
      <c r="W22" s="139"/>
      <c r="X22" s="140"/>
    </row>
    <row r="23" spans="1:25" ht="15.75" thickBot="1">
      <c r="A23" s="141"/>
      <c r="B23" s="128"/>
      <c r="C23" s="129"/>
      <c r="D23" s="113"/>
      <c r="E23" s="113"/>
      <c r="F23" s="113"/>
      <c r="G23" s="142"/>
      <c r="H23" s="128">
        <v>0</v>
      </c>
      <c r="I23" s="128">
        <v>0</v>
      </c>
      <c r="J23" s="128">
        <v>0</v>
      </c>
      <c r="K23" s="128"/>
      <c r="L23" s="130"/>
      <c r="M23" s="128"/>
      <c r="N23" s="128">
        <v>0</v>
      </c>
      <c r="O23" s="131"/>
      <c r="P23" s="143"/>
      <c r="Q23" s="143"/>
      <c r="R23" s="143"/>
      <c r="S23" s="143"/>
      <c r="T23" s="143"/>
      <c r="U23" s="143"/>
      <c r="V23" s="144"/>
      <c r="W23" s="143"/>
      <c r="X23" s="145"/>
    </row>
    <row r="24" spans="1:25" ht="15.75" thickBot="1">
      <c r="A24" s="146"/>
      <c r="B24" s="147"/>
      <c r="C24" s="148" t="s">
        <v>146</v>
      </c>
      <c r="D24" s="149"/>
      <c r="E24" s="149"/>
      <c r="F24" s="149"/>
      <c r="G24" s="149"/>
      <c r="H24" s="150">
        <f>SUM(H23:H23)</f>
        <v>0</v>
      </c>
      <c r="I24" s="150">
        <f t="shared" ref="I24:O24" si="8">SUM(I23:I23)</f>
        <v>0</v>
      </c>
      <c r="J24" s="150">
        <f t="shared" si="8"/>
        <v>0</v>
      </c>
      <c r="K24" s="150">
        <f t="shared" si="8"/>
        <v>0</v>
      </c>
      <c r="L24" s="150">
        <f t="shared" si="8"/>
        <v>0</v>
      </c>
      <c r="M24" s="150">
        <f t="shared" si="8"/>
        <v>0</v>
      </c>
      <c r="N24" s="150">
        <f t="shared" si="8"/>
        <v>0</v>
      </c>
      <c r="O24" s="150">
        <f t="shared" si="8"/>
        <v>0</v>
      </c>
      <c r="P24" s="151"/>
      <c r="Q24" s="151"/>
      <c r="R24" s="151"/>
      <c r="S24" s="151"/>
      <c r="T24" s="152"/>
      <c r="U24" s="151"/>
      <c r="V24" s="153"/>
      <c r="W24" s="154"/>
      <c r="X24" s="155"/>
    </row>
    <row r="25" spans="1:25" ht="15.75" thickBot="1">
      <c r="A25" s="133"/>
      <c r="B25" s="156"/>
      <c r="C25" s="126" t="s">
        <v>147</v>
      </c>
      <c r="D25" s="157"/>
      <c r="E25" s="157"/>
      <c r="F25" s="157"/>
      <c r="G25" s="157"/>
      <c r="H25" s="245">
        <f>SUM(H20)</f>
        <v>7137.7999999999984</v>
      </c>
      <c r="I25" s="158">
        <f>SUM(I20)</f>
        <v>5321.6999999999989</v>
      </c>
      <c r="J25" s="245">
        <f>SUM(J20)</f>
        <v>5321.6999999999989</v>
      </c>
      <c r="K25" s="159">
        <f>SUM(K24,K22,K20)</f>
        <v>0</v>
      </c>
      <c r="L25" s="159">
        <f>SUM(L24,L22,L20)</f>
        <v>0</v>
      </c>
      <c r="M25" s="159">
        <f>SUM(M24,M22,M20)</f>
        <v>0</v>
      </c>
      <c r="N25" s="159">
        <f>SUM(N24,N22,N20)</f>
        <v>0</v>
      </c>
      <c r="O25" s="246">
        <f>SUM(O24,O22,O20)</f>
        <v>5457.3999999999987</v>
      </c>
      <c r="P25" s="156"/>
      <c r="Q25" s="156"/>
      <c r="R25" s="156"/>
      <c r="S25" s="156"/>
      <c r="T25" s="156"/>
      <c r="U25" s="156"/>
      <c r="V25" s="156"/>
      <c r="W25" s="156"/>
      <c r="X25" s="160"/>
    </row>
    <row r="26" spans="1:25">
      <c r="A26" s="161"/>
      <c r="B26" s="161"/>
      <c r="C26" s="161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1"/>
      <c r="Q26" s="161"/>
      <c r="R26" s="161"/>
      <c r="S26" s="161"/>
      <c r="T26" s="161"/>
      <c r="U26" s="161"/>
      <c r="V26" s="161"/>
      <c r="W26" s="161"/>
      <c r="X26" s="161"/>
    </row>
    <row r="27" spans="1:25"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</row>
    <row r="28" spans="1:25"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</row>
  </sheetData>
  <mergeCells count="23">
    <mergeCell ref="U4:V4"/>
    <mergeCell ref="W4:W5"/>
    <mergeCell ref="X4:X5"/>
    <mergeCell ref="J3:J5"/>
    <mergeCell ref="P3:X3"/>
    <mergeCell ref="K4:K5"/>
    <mergeCell ref="L4:L5"/>
    <mergeCell ref="M4:M5"/>
    <mergeCell ref="N4:N5"/>
    <mergeCell ref="O4:O5"/>
    <mergeCell ref="P4:P5"/>
    <mergeCell ref="Q4:R4"/>
    <mergeCell ref="S4:T4"/>
    <mergeCell ref="A2:T2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ageMargins left="0.70866141732283472" right="0.70866141732283472" top="0.74803149606299213" bottom="0.74803149606299213" header="0.31496062992125984" footer="0.31496062992125984"/>
  <pageSetup paperSize="9" scale="5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selection activeCell="A4" sqref="A4:I4"/>
    </sheetView>
  </sheetViews>
  <sheetFormatPr defaultRowHeight="15"/>
  <cols>
    <col min="1" max="1" width="5" customWidth="1"/>
    <col min="2" max="2" width="20.28515625" customWidth="1"/>
    <col min="3" max="3" width="19.140625" customWidth="1"/>
    <col min="5" max="5" width="12.42578125" customWidth="1"/>
    <col min="6" max="6" width="11.7109375" customWidth="1"/>
    <col min="7" max="7" width="14.7109375" customWidth="1"/>
    <col min="8" max="8" width="12.140625" customWidth="1"/>
    <col min="9" max="9" width="16.28515625" customWidth="1"/>
  </cols>
  <sheetData>
    <row r="1" spans="1:9">
      <c r="A1" s="180"/>
      <c r="B1" s="180"/>
      <c r="C1" s="180"/>
      <c r="D1" s="180"/>
      <c r="E1" s="180"/>
      <c r="F1" s="180"/>
      <c r="G1" s="324" t="s">
        <v>181</v>
      </c>
      <c r="H1" s="324"/>
      <c r="I1" s="324"/>
    </row>
    <row r="2" spans="1:9" ht="18.75">
      <c r="A2" s="326" t="s">
        <v>148</v>
      </c>
      <c r="B2" s="326"/>
      <c r="C2" s="326"/>
      <c r="D2" s="326"/>
      <c r="E2" s="326"/>
      <c r="F2" s="326"/>
      <c r="G2" s="326"/>
      <c r="H2" s="326"/>
      <c r="I2" s="326"/>
    </row>
    <row r="3" spans="1:9" ht="20.25" customHeight="1">
      <c r="A3" s="326" t="s">
        <v>182</v>
      </c>
      <c r="B3" s="326"/>
      <c r="C3" s="326"/>
      <c r="D3" s="326"/>
      <c r="E3" s="326"/>
      <c r="F3" s="326"/>
      <c r="G3" s="326"/>
      <c r="H3" s="326"/>
      <c r="I3" s="326"/>
    </row>
    <row r="4" spans="1:9" ht="20.25" customHeight="1">
      <c r="A4" s="326" t="s">
        <v>278</v>
      </c>
      <c r="B4" s="326"/>
      <c r="C4" s="326"/>
      <c r="D4" s="326"/>
      <c r="E4" s="326"/>
      <c r="F4" s="326"/>
      <c r="G4" s="326"/>
      <c r="H4" s="326"/>
      <c r="I4" s="326"/>
    </row>
    <row r="5" spans="1:9" ht="11.25" customHeight="1">
      <c r="A5" s="181"/>
      <c r="B5" s="181"/>
      <c r="C5" s="181"/>
      <c r="D5" s="181"/>
      <c r="E5" s="181"/>
      <c r="F5" s="181"/>
      <c r="G5" s="182"/>
      <c r="H5" s="183"/>
      <c r="I5" s="167" t="s">
        <v>150</v>
      </c>
    </row>
    <row r="6" spans="1:9" ht="15.75" customHeight="1">
      <c r="A6" s="325" t="s">
        <v>151</v>
      </c>
      <c r="B6" s="325" t="s">
        <v>179</v>
      </c>
      <c r="C6" s="325" t="s">
        <v>183</v>
      </c>
      <c r="D6" s="325" t="s">
        <v>154</v>
      </c>
      <c r="E6" s="325"/>
      <c r="F6" s="325"/>
      <c r="G6" s="325"/>
      <c r="H6" s="325" t="s">
        <v>155</v>
      </c>
      <c r="I6" s="325" t="s">
        <v>156</v>
      </c>
    </row>
    <row r="7" spans="1:9" ht="15.75" customHeight="1">
      <c r="A7" s="325"/>
      <c r="B7" s="325"/>
      <c r="C7" s="325"/>
      <c r="D7" s="325" t="s">
        <v>157</v>
      </c>
      <c r="E7" s="325" t="s">
        <v>158</v>
      </c>
      <c r="F7" s="325"/>
      <c r="G7" s="325"/>
      <c r="H7" s="325"/>
      <c r="I7" s="327"/>
    </row>
    <row r="8" spans="1:9" ht="31.5">
      <c r="A8" s="325"/>
      <c r="B8" s="325"/>
      <c r="C8" s="325"/>
      <c r="D8" s="325"/>
      <c r="E8" s="168" t="s">
        <v>159</v>
      </c>
      <c r="F8" s="168" t="s">
        <v>178</v>
      </c>
      <c r="G8" s="168" t="s">
        <v>160</v>
      </c>
      <c r="H8" s="325"/>
      <c r="I8" s="327"/>
    </row>
    <row r="9" spans="1:9">
      <c r="A9" s="174">
        <v>1</v>
      </c>
      <c r="B9" s="174">
        <f t="shared" ref="B9:I9" si="0">A9+1</f>
        <v>2</v>
      </c>
      <c r="C9" s="174">
        <f t="shared" si="0"/>
        <v>3</v>
      </c>
      <c r="D9" s="174">
        <f t="shared" si="0"/>
        <v>4</v>
      </c>
      <c r="E9" s="174">
        <f t="shared" si="0"/>
        <v>5</v>
      </c>
      <c r="F9" s="174">
        <f t="shared" si="0"/>
        <v>6</v>
      </c>
      <c r="G9" s="174">
        <f t="shared" si="0"/>
        <v>7</v>
      </c>
      <c r="H9" s="174">
        <f t="shared" si="0"/>
        <v>8</v>
      </c>
      <c r="I9" s="174">
        <f t="shared" si="0"/>
        <v>9</v>
      </c>
    </row>
    <row r="10" spans="1:9" ht="15.75">
      <c r="A10" s="184"/>
      <c r="B10" s="184" t="s">
        <v>228</v>
      </c>
      <c r="C10" s="184" t="s">
        <v>228</v>
      </c>
      <c r="D10" s="184" t="s">
        <v>228</v>
      </c>
      <c r="E10" s="184" t="s">
        <v>228</v>
      </c>
      <c r="F10" s="184" t="s">
        <v>228</v>
      </c>
      <c r="G10" s="185" t="s">
        <v>228</v>
      </c>
      <c r="H10" s="184"/>
      <c r="I10" s="184"/>
    </row>
    <row r="11" spans="1:9" ht="15.75">
      <c r="A11" s="169"/>
      <c r="B11" s="169"/>
      <c r="C11" s="169"/>
      <c r="D11" s="169"/>
      <c r="E11" s="169"/>
      <c r="F11" s="169"/>
      <c r="G11" s="186"/>
      <c r="H11" s="169"/>
      <c r="I11" s="169"/>
    </row>
    <row r="12" spans="1:9" ht="15.75">
      <c r="A12" s="169"/>
      <c r="B12" s="169"/>
      <c r="C12" s="169"/>
      <c r="D12" s="169"/>
      <c r="E12" s="169"/>
      <c r="F12" s="169"/>
      <c r="G12" s="169"/>
      <c r="H12" s="169"/>
      <c r="I12" s="169"/>
    </row>
    <row r="13" spans="1:9" ht="15.75">
      <c r="A13" s="169"/>
      <c r="B13" s="169"/>
      <c r="C13" s="169"/>
      <c r="D13" s="169"/>
      <c r="E13" s="169"/>
      <c r="F13" s="169"/>
      <c r="G13" s="187"/>
      <c r="H13" s="187"/>
      <c r="I13" s="169"/>
    </row>
  </sheetData>
  <mergeCells count="12">
    <mergeCell ref="G1:I1"/>
    <mergeCell ref="E7:G7"/>
    <mergeCell ref="A2:I2"/>
    <mergeCell ref="A3:I3"/>
    <mergeCell ref="A4:I4"/>
    <mergeCell ref="A6:A8"/>
    <mergeCell ref="B6:B8"/>
    <mergeCell ref="C6:C8"/>
    <mergeCell ref="D6:G6"/>
    <mergeCell ref="H6:H8"/>
    <mergeCell ref="I6:I8"/>
    <mergeCell ref="D7:D8"/>
  </mergeCells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14" workbookViewId="0">
      <selection activeCell="E20" sqref="E20"/>
    </sheetView>
  </sheetViews>
  <sheetFormatPr defaultRowHeight="15"/>
  <cols>
    <col min="1" max="1" width="3.85546875" customWidth="1"/>
    <col min="2" max="2" width="16.5703125" customWidth="1"/>
    <col min="3" max="3" width="30" customWidth="1"/>
    <col min="4" max="4" width="25.5703125" customWidth="1"/>
    <col min="5" max="5" width="11.42578125" customWidth="1"/>
    <col min="6" max="6" width="14.5703125" customWidth="1"/>
    <col min="7" max="7" width="15.5703125" customWidth="1"/>
    <col min="8" max="8" width="13.7109375" customWidth="1"/>
    <col min="9" max="9" width="23" customWidth="1"/>
    <col min="10" max="10" width="32" customWidth="1"/>
  </cols>
  <sheetData>
    <row r="1" spans="1:10">
      <c r="I1" s="329" t="s">
        <v>184</v>
      </c>
      <c r="J1" s="329"/>
    </row>
    <row r="2" spans="1:10" ht="15.75">
      <c r="A2" s="333" t="s">
        <v>148</v>
      </c>
      <c r="B2" s="333"/>
      <c r="C2" s="333"/>
      <c r="D2" s="333"/>
      <c r="E2" s="333"/>
      <c r="F2" s="333"/>
      <c r="G2" s="333"/>
      <c r="H2" s="333"/>
      <c r="I2" s="333"/>
      <c r="J2" s="333"/>
    </row>
    <row r="3" spans="1:10" ht="15.75">
      <c r="A3" s="333" t="s">
        <v>149</v>
      </c>
      <c r="B3" s="333"/>
      <c r="C3" s="333"/>
      <c r="D3" s="333"/>
      <c r="E3" s="333"/>
      <c r="F3" s="333"/>
      <c r="G3" s="333"/>
      <c r="H3" s="333"/>
      <c r="I3" s="333"/>
      <c r="J3" s="333"/>
    </row>
    <row r="4" spans="1:10" ht="15.75">
      <c r="A4" s="333" t="s">
        <v>278</v>
      </c>
      <c r="B4" s="333"/>
      <c r="C4" s="333"/>
      <c r="D4" s="333"/>
      <c r="E4" s="333"/>
      <c r="F4" s="333"/>
      <c r="G4" s="333"/>
      <c r="H4" s="333"/>
      <c r="I4" s="333"/>
      <c r="J4" s="333"/>
    </row>
    <row r="5" spans="1:10" ht="15" customHeight="1">
      <c r="A5" s="163"/>
      <c r="B5" s="163"/>
      <c r="C5" s="164"/>
      <c r="D5" s="163"/>
      <c r="E5" s="163"/>
      <c r="F5" s="163"/>
      <c r="G5" s="163"/>
      <c r="H5" s="165"/>
      <c r="I5" s="166"/>
      <c r="J5" s="179" t="s">
        <v>150</v>
      </c>
    </row>
    <row r="6" spans="1:10" ht="30" customHeight="1">
      <c r="A6" s="328" t="s">
        <v>151</v>
      </c>
      <c r="B6" s="328" t="s">
        <v>179</v>
      </c>
      <c r="C6" s="334" t="s">
        <v>152</v>
      </c>
      <c r="D6" s="335" t="s">
        <v>153</v>
      </c>
      <c r="E6" s="328" t="s">
        <v>154</v>
      </c>
      <c r="F6" s="328"/>
      <c r="G6" s="328"/>
      <c r="H6" s="328"/>
      <c r="I6" s="328" t="s">
        <v>155</v>
      </c>
      <c r="J6" s="328" t="s">
        <v>156</v>
      </c>
    </row>
    <row r="7" spans="1:10">
      <c r="A7" s="328"/>
      <c r="B7" s="328"/>
      <c r="C7" s="334"/>
      <c r="D7" s="336"/>
      <c r="E7" s="328" t="s">
        <v>157</v>
      </c>
      <c r="F7" s="330" t="s">
        <v>158</v>
      </c>
      <c r="G7" s="331"/>
      <c r="H7" s="332"/>
      <c r="I7" s="328"/>
      <c r="J7" s="338"/>
    </row>
    <row r="8" spans="1:10" ht="16.5" customHeight="1">
      <c r="A8" s="328"/>
      <c r="B8" s="328"/>
      <c r="C8" s="334"/>
      <c r="D8" s="337"/>
      <c r="E8" s="328"/>
      <c r="F8" s="170" t="s">
        <v>159</v>
      </c>
      <c r="G8" s="170" t="s">
        <v>178</v>
      </c>
      <c r="H8" s="170" t="s">
        <v>160</v>
      </c>
      <c r="I8" s="328"/>
      <c r="J8" s="338"/>
    </row>
    <row r="9" spans="1:10">
      <c r="A9" s="171">
        <v>1</v>
      </c>
      <c r="B9" s="172">
        <f>A9+1</f>
        <v>2</v>
      </c>
      <c r="C9" s="173">
        <f t="shared" ref="C9:J9" si="0">B9+1</f>
        <v>3</v>
      </c>
      <c r="D9" s="172">
        <f t="shared" si="0"/>
        <v>4</v>
      </c>
      <c r="E9" s="172">
        <f t="shared" si="0"/>
        <v>5</v>
      </c>
      <c r="F9" s="172">
        <v>6</v>
      </c>
      <c r="G9" s="172">
        <v>7</v>
      </c>
      <c r="H9" s="172">
        <v>8</v>
      </c>
      <c r="I9" s="172">
        <f t="shared" si="0"/>
        <v>9</v>
      </c>
      <c r="J9" s="174">
        <f t="shared" si="0"/>
        <v>10</v>
      </c>
    </row>
    <row r="10" spans="1:10" ht="38.25">
      <c r="A10" s="25">
        <v>1</v>
      </c>
      <c r="B10" s="247" t="s">
        <v>161</v>
      </c>
      <c r="C10" s="248" t="s">
        <v>162</v>
      </c>
      <c r="D10" s="247" t="s">
        <v>163</v>
      </c>
      <c r="E10" s="249">
        <f>F10+G10+H10</f>
        <v>1478.3</v>
      </c>
      <c r="F10" s="250">
        <v>1167.7</v>
      </c>
      <c r="G10" s="251">
        <v>68.599999999999994</v>
      </c>
      <c r="H10" s="250">
        <v>242</v>
      </c>
      <c r="I10" s="247" t="s">
        <v>164</v>
      </c>
      <c r="J10" s="247" t="s">
        <v>165</v>
      </c>
    </row>
    <row r="11" spans="1:10" ht="76.5">
      <c r="A11" s="178">
        <v>2</v>
      </c>
      <c r="B11" s="252" t="s">
        <v>166</v>
      </c>
      <c r="C11" s="247" t="s">
        <v>169</v>
      </c>
      <c r="D11" s="252" t="s">
        <v>168</v>
      </c>
      <c r="E11" s="249">
        <f t="shared" ref="E11:E12" si="1">F11+G11+H11</f>
        <v>308.29999999999995</v>
      </c>
      <c r="F11" s="253">
        <v>179.7</v>
      </c>
      <c r="G11" s="253">
        <v>73.7</v>
      </c>
      <c r="H11" s="253">
        <v>54.9</v>
      </c>
      <c r="I11" s="254" t="s">
        <v>170</v>
      </c>
      <c r="J11" s="254" t="s">
        <v>171</v>
      </c>
    </row>
    <row r="12" spans="1:10" ht="116.25" customHeight="1">
      <c r="A12" s="178">
        <v>3</v>
      </c>
      <c r="B12" s="247" t="s">
        <v>166</v>
      </c>
      <c r="C12" s="255" t="s">
        <v>172</v>
      </c>
      <c r="D12" s="248" t="s">
        <v>167</v>
      </c>
      <c r="E12" s="249">
        <f t="shared" si="1"/>
        <v>2184.1999999999998</v>
      </c>
      <c r="F12" s="251">
        <v>1194.5999999999999</v>
      </c>
      <c r="G12" s="251">
        <v>656.7</v>
      </c>
      <c r="H12" s="251">
        <v>332.9</v>
      </c>
      <c r="I12" s="254" t="s">
        <v>173</v>
      </c>
      <c r="J12" s="254" t="s">
        <v>174</v>
      </c>
    </row>
    <row r="13" spans="1:10" ht="29.25" customHeight="1">
      <c r="A13" s="178">
        <v>4</v>
      </c>
      <c r="B13" s="247" t="s">
        <v>166</v>
      </c>
      <c r="C13" s="255" t="s">
        <v>238</v>
      </c>
      <c r="D13" s="247" t="s">
        <v>167</v>
      </c>
      <c r="E13" s="249">
        <f>F13+G13+H13</f>
        <v>678.4</v>
      </c>
      <c r="F13" s="251">
        <v>157.69999999999999</v>
      </c>
      <c r="G13" s="251">
        <v>432.8</v>
      </c>
      <c r="H13" s="251">
        <v>87.9</v>
      </c>
      <c r="I13" s="254" t="s">
        <v>239</v>
      </c>
      <c r="J13" s="254" t="s">
        <v>240</v>
      </c>
    </row>
    <row r="14" spans="1:10" ht="94.5" customHeight="1">
      <c r="A14" s="178">
        <v>5</v>
      </c>
      <c r="B14" s="247" t="s">
        <v>166</v>
      </c>
      <c r="C14" s="247" t="s">
        <v>175</v>
      </c>
      <c r="D14" s="247" t="s">
        <v>167</v>
      </c>
      <c r="E14" s="249">
        <f>F14+G14+H14</f>
        <v>3890.5</v>
      </c>
      <c r="F14" s="249">
        <v>2179.6999999999998</v>
      </c>
      <c r="G14" s="251">
        <v>964.6</v>
      </c>
      <c r="H14" s="251">
        <v>746.2</v>
      </c>
      <c r="I14" s="254" t="s">
        <v>176</v>
      </c>
      <c r="J14" s="254" t="s">
        <v>177</v>
      </c>
    </row>
    <row r="15" spans="1:10" ht="28.5" customHeight="1">
      <c r="A15" s="178">
        <v>6</v>
      </c>
      <c r="B15" s="247" t="s">
        <v>166</v>
      </c>
      <c r="C15" s="247" t="s">
        <v>279</v>
      </c>
      <c r="D15" s="247" t="s">
        <v>163</v>
      </c>
      <c r="E15" s="249">
        <f t="shared" ref="E15:E16" si="2">F15+G15+H15</f>
        <v>268.60000000000002</v>
      </c>
      <c r="F15" s="249"/>
      <c r="G15" s="251">
        <v>215.5</v>
      </c>
      <c r="H15" s="251">
        <v>53.1</v>
      </c>
      <c r="I15" s="254" t="s">
        <v>239</v>
      </c>
      <c r="J15" s="254"/>
    </row>
    <row r="16" spans="1:10" ht="27" customHeight="1">
      <c r="A16" s="178">
        <v>7</v>
      </c>
      <c r="B16" s="247" t="s">
        <v>166</v>
      </c>
      <c r="C16" s="247" t="s">
        <v>280</v>
      </c>
      <c r="D16" s="247" t="s">
        <v>167</v>
      </c>
      <c r="E16" s="249">
        <f t="shared" si="2"/>
        <v>167</v>
      </c>
      <c r="F16" s="249"/>
      <c r="G16" s="251">
        <v>138.80000000000001</v>
      </c>
      <c r="H16" s="251">
        <v>28.2</v>
      </c>
      <c r="I16" s="254" t="s">
        <v>164</v>
      </c>
      <c r="J16" s="254" t="s">
        <v>281</v>
      </c>
    </row>
    <row r="17" spans="1:10">
      <c r="A17" s="328" t="s">
        <v>147</v>
      </c>
      <c r="B17" s="328"/>
      <c r="C17" s="328"/>
      <c r="D17" s="328"/>
      <c r="E17" s="175">
        <f>SUM(E10:E16)</f>
        <v>8975.3000000000011</v>
      </c>
      <c r="F17" s="175">
        <f>SUM(F10:F16)</f>
        <v>4879.3999999999996</v>
      </c>
      <c r="G17" s="175">
        <f>SUM(G10:G16)</f>
        <v>2550.7000000000003</v>
      </c>
      <c r="H17" s="175">
        <f>SUM(H10:H16)</f>
        <v>1545.2</v>
      </c>
      <c r="I17" s="176"/>
      <c r="J17" s="177"/>
    </row>
  </sheetData>
  <mergeCells count="14">
    <mergeCell ref="E7:E8"/>
    <mergeCell ref="A17:D17"/>
    <mergeCell ref="I1:J1"/>
    <mergeCell ref="F7:H7"/>
    <mergeCell ref="A2:J2"/>
    <mergeCell ref="A3:J3"/>
    <mergeCell ref="A4:J4"/>
    <mergeCell ref="A6:A8"/>
    <mergeCell ref="B6:B8"/>
    <mergeCell ref="C6:C8"/>
    <mergeCell ref="D6:D8"/>
    <mergeCell ref="E6:H6"/>
    <mergeCell ref="I6:I8"/>
    <mergeCell ref="J6:J8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opLeftCell="A7" workbookViewId="0">
      <selection activeCell="A2" sqref="A2:E2"/>
    </sheetView>
  </sheetViews>
  <sheetFormatPr defaultRowHeight="15"/>
  <cols>
    <col min="1" max="1" width="8.28515625" customWidth="1"/>
    <col min="2" max="2" width="45.42578125" customWidth="1"/>
    <col min="3" max="3" width="14.7109375" customWidth="1"/>
    <col min="4" max="4" width="16.85546875" customWidth="1"/>
    <col min="5" max="5" width="14" customWidth="1"/>
  </cols>
  <sheetData>
    <row r="1" spans="1:5">
      <c r="A1" s="199"/>
      <c r="B1" s="199"/>
      <c r="C1" s="343" t="s">
        <v>185</v>
      </c>
      <c r="D1" s="343"/>
      <c r="E1" s="343"/>
    </row>
    <row r="2" spans="1:5" ht="36.75" customHeight="1" thickBot="1">
      <c r="A2" s="339" t="s">
        <v>273</v>
      </c>
      <c r="B2" s="339"/>
      <c r="C2" s="339"/>
      <c r="D2" s="339"/>
      <c r="E2" s="339"/>
    </row>
    <row r="3" spans="1:5" ht="21.75" thickBot="1">
      <c r="A3" s="200" t="s">
        <v>71</v>
      </c>
      <c r="B3" s="201" t="s">
        <v>186</v>
      </c>
      <c r="C3" s="202" t="s">
        <v>271</v>
      </c>
      <c r="D3" s="202" t="s">
        <v>272</v>
      </c>
      <c r="E3" s="203" t="s">
        <v>187</v>
      </c>
    </row>
    <row r="4" spans="1:5">
      <c r="A4" s="204">
        <v>1</v>
      </c>
      <c r="B4" s="204">
        <v>2</v>
      </c>
      <c r="C4" s="204">
        <v>3</v>
      </c>
      <c r="D4" s="204">
        <v>3</v>
      </c>
      <c r="E4" s="204">
        <v>5</v>
      </c>
    </row>
    <row r="5" spans="1:5" ht="34.5" customHeight="1">
      <c r="A5" s="188">
        <v>1</v>
      </c>
      <c r="B5" s="190" t="s">
        <v>188</v>
      </c>
      <c r="C5" s="242">
        <v>34636.300000000003</v>
      </c>
      <c r="D5" s="242">
        <v>39695</v>
      </c>
      <c r="E5" s="243">
        <f>D5-C5</f>
        <v>5058.6999999999971</v>
      </c>
    </row>
    <row r="6" spans="1:5" ht="15.75">
      <c r="A6" s="189">
        <v>2</v>
      </c>
      <c r="B6" s="191" t="s">
        <v>189</v>
      </c>
      <c r="C6" s="30">
        <v>8391.2999999999993</v>
      </c>
      <c r="D6" s="30">
        <v>7895.2</v>
      </c>
      <c r="E6" s="192">
        <f t="shared" ref="E6:E20" si="0">D6-C6</f>
        <v>-496.09999999999945</v>
      </c>
    </row>
    <row r="7" spans="1:5" ht="15.75">
      <c r="A7" s="189">
        <v>3</v>
      </c>
      <c r="B7" s="191" t="s">
        <v>190</v>
      </c>
      <c r="C7" s="244">
        <v>7137.8</v>
      </c>
      <c r="D7" s="244">
        <v>13781</v>
      </c>
      <c r="E7" s="192">
        <f t="shared" si="0"/>
        <v>6643.2</v>
      </c>
    </row>
    <row r="8" spans="1:5" ht="15.75">
      <c r="A8" s="189">
        <v>4</v>
      </c>
      <c r="B8" s="191" t="s">
        <v>191</v>
      </c>
      <c r="C8" s="30">
        <v>19107.2</v>
      </c>
      <c r="D8" s="30">
        <v>18018.8</v>
      </c>
      <c r="E8" s="192">
        <f t="shared" si="0"/>
        <v>-1088.4000000000015</v>
      </c>
    </row>
    <row r="9" spans="1:5" ht="35.25" customHeight="1">
      <c r="A9" s="189">
        <v>5</v>
      </c>
      <c r="B9" s="191" t="s">
        <v>192</v>
      </c>
      <c r="C9" s="30">
        <v>38</v>
      </c>
      <c r="D9" s="30">
        <v>40</v>
      </c>
      <c r="E9" s="192">
        <f t="shared" si="0"/>
        <v>2</v>
      </c>
    </row>
    <row r="10" spans="1:5" ht="15.75">
      <c r="A10" s="189">
        <v>6</v>
      </c>
      <c r="B10" s="191" t="s">
        <v>189</v>
      </c>
      <c r="C10" s="30">
        <v>8</v>
      </c>
      <c r="D10" s="30">
        <v>7</v>
      </c>
      <c r="E10" s="192">
        <f t="shared" si="0"/>
        <v>-1</v>
      </c>
    </row>
    <row r="11" spans="1:5" ht="15.75">
      <c r="A11" s="189">
        <v>7</v>
      </c>
      <c r="B11" s="191" t="s">
        <v>190</v>
      </c>
      <c r="C11" s="30">
        <v>13</v>
      </c>
      <c r="D11" s="30">
        <v>15</v>
      </c>
      <c r="E11" s="192">
        <f t="shared" si="0"/>
        <v>2</v>
      </c>
    </row>
    <row r="12" spans="1:5" ht="15.75">
      <c r="A12" s="189">
        <v>8</v>
      </c>
      <c r="B12" s="191" t="s">
        <v>191</v>
      </c>
      <c r="C12" s="30">
        <v>17</v>
      </c>
      <c r="D12" s="30">
        <v>18</v>
      </c>
      <c r="E12" s="192">
        <f t="shared" si="0"/>
        <v>1</v>
      </c>
    </row>
    <row r="13" spans="1:5" ht="30" customHeight="1">
      <c r="A13" s="189">
        <v>9</v>
      </c>
      <c r="B13" s="191" t="s">
        <v>193</v>
      </c>
      <c r="C13" s="30">
        <v>2</v>
      </c>
      <c r="D13" s="30">
        <v>4</v>
      </c>
      <c r="E13" s="192">
        <f t="shared" si="0"/>
        <v>2</v>
      </c>
    </row>
    <row r="14" spans="1:5" ht="48.75" customHeight="1">
      <c r="A14" s="189">
        <v>10</v>
      </c>
      <c r="B14" s="191" t="s">
        <v>194</v>
      </c>
      <c r="C14" s="30">
        <v>4</v>
      </c>
      <c r="D14" s="30">
        <v>6</v>
      </c>
      <c r="E14" s="192">
        <f t="shared" si="0"/>
        <v>2</v>
      </c>
    </row>
    <row r="15" spans="1:5" ht="29.25" customHeight="1">
      <c r="A15" s="189">
        <v>11</v>
      </c>
      <c r="B15" s="191" t="s">
        <v>195</v>
      </c>
      <c r="C15" s="30">
        <v>8</v>
      </c>
      <c r="D15" s="30">
        <v>6</v>
      </c>
      <c r="E15" s="192">
        <f t="shared" si="0"/>
        <v>-2</v>
      </c>
    </row>
    <row r="16" spans="1:5" ht="30" customHeight="1">
      <c r="A16" s="189">
        <v>12</v>
      </c>
      <c r="B16" s="191" t="s">
        <v>196</v>
      </c>
      <c r="C16" s="30">
        <v>73</v>
      </c>
      <c r="D16" s="30">
        <v>65</v>
      </c>
      <c r="E16" s="192">
        <f t="shared" si="0"/>
        <v>-8</v>
      </c>
    </row>
    <row r="17" spans="1:5" ht="15.75">
      <c r="A17" s="189">
        <v>13</v>
      </c>
      <c r="B17" s="191" t="s">
        <v>197</v>
      </c>
      <c r="C17" s="30">
        <v>8</v>
      </c>
      <c r="D17" s="30">
        <v>6</v>
      </c>
      <c r="E17" s="192">
        <f t="shared" si="0"/>
        <v>-2</v>
      </c>
    </row>
    <row r="18" spans="1:5" ht="48.75" customHeight="1">
      <c r="A18" s="189">
        <v>14</v>
      </c>
      <c r="B18" s="191" t="s">
        <v>198</v>
      </c>
      <c r="C18" s="30">
        <v>0</v>
      </c>
      <c r="D18" s="30">
        <v>0</v>
      </c>
      <c r="E18" s="192">
        <f t="shared" si="0"/>
        <v>0</v>
      </c>
    </row>
    <row r="19" spans="1:5" ht="15.75">
      <c r="A19" s="189">
        <v>15</v>
      </c>
      <c r="B19" s="191" t="s">
        <v>199</v>
      </c>
      <c r="C19" s="30">
        <v>0</v>
      </c>
      <c r="D19" s="30">
        <v>0</v>
      </c>
      <c r="E19" s="192">
        <f t="shared" si="0"/>
        <v>0</v>
      </c>
    </row>
    <row r="20" spans="1:5" ht="48" customHeight="1">
      <c r="A20" s="189">
        <v>16</v>
      </c>
      <c r="B20" s="191" t="s">
        <v>200</v>
      </c>
      <c r="C20" s="30">
        <v>0</v>
      </c>
      <c r="D20" s="30">
        <v>0</v>
      </c>
      <c r="E20" s="192">
        <f t="shared" si="0"/>
        <v>0</v>
      </c>
    </row>
    <row r="21" spans="1:5" ht="15.75">
      <c r="A21" s="340" t="s">
        <v>201</v>
      </c>
      <c r="B21" s="340"/>
      <c r="C21" s="340"/>
      <c r="D21" s="340"/>
      <c r="E21" s="340"/>
    </row>
    <row r="22" spans="1:5" ht="15.75">
      <c r="A22" s="341" t="s">
        <v>202</v>
      </c>
      <c r="B22" s="341"/>
      <c r="C22" s="341"/>
      <c r="D22" s="341"/>
      <c r="E22" s="341"/>
    </row>
    <row r="23" spans="1:5" ht="15.75">
      <c r="A23" s="205" t="s">
        <v>203</v>
      </c>
      <c r="B23" s="205"/>
      <c r="C23" s="205"/>
      <c r="D23" s="205"/>
      <c r="E23" s="205"/>
    </row>
    <row r="24" spans="1:5" ht="15.75">
      <c r="A24" s="342" t="s">
        <v>204</v>
      </c>
      <c r="B24" s="342"/>
      <c r="C24" s="342"/>
      <c r="D24" s="342"/>
      <c r="E24" s="342"/>
    </row>
  </sheetData>
  <mergeCells count="5">
    <mergeCell ref="A2:E2"/>
    <mergeCell ref="A21:E21"/>
    <mergeCell ref="A22:E22"/>
    <mergeCell ref="A24:E24"/>
    <mergeCell ref="C1:E1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7" workbookViewId="0">
      <selection activeCell="D11" sqref="D11"/>
    </sheetView>
  </sheetViews>
  <sheetFormatPr defaultRowHeight="15"/>
  <cols>
    <col min="1" max="1" width="21.42578125" customWidth="1"/>
    <col min="2" max="2" width="12.42578125" customWidth="1"/>
    <col min="3" max="3" width="14.7109375" customWidth="1"/>
    <col min="4" max="4" width="15" customWidth="1"/>
    <col min="5" max="5" width="11.85546875" customWidth="1"/>
    <col min="6" max="6" width="12.42578125" customWidth="1"/>
    <col min="7" max="7" width="12.28515625" customWidth="1"/>
    <col min="8" max="8" width="10.7109375" customWidth="1"/>
    <col min="9" max="9" width="17.5703125" customWidth="1"/>
    <col min="10" max="10" width="13.28515625" customWidth="1"/>
  </cols>
  <sheetData>
    <row r="1" spans="1:12" ht="15.75">
      <c r="A1" s="193"/>
      <c r="B1" s="193"/>
      <c r="C1" s="193"/>
      <c r="D1" s="193"/>
      <c r="E1" s="193"/>
      <c r="F1" s="193"/>
      <c r="G1" s="193"/>
      <c r="H1" s="193"/>
      <c r="I1" s="345" t="s">
        <v>205</v>
      </c>
      <c r="J1" s="345"/>
      <c r="K1" s="345"/>
      <c r="L1" s="193"/>
    </row>
    <row r="2" spans="1:12" ht="15.75">
      <c r="A2" s="193"/>
      <c r="B2" s="193"/>
      <c r="C2" s="193"/>
      <c r="D2" s="193"/>
      <c r="E2" s="193"/>
      <c r="F2" s="193"/>
      <c r="G2" s="193"/>
      <c r="H2" s="193"/>
      <c r="I2" s="346"/>
      <c r="J2" s="346"/>
      <c r="K2" s="346"/>
      <c r="L2" s="346"/>
    </row>
    <row r="3" spans="1:12" ht="18.75">
      <c r="A3" s="347" t="s">
        <v>225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193"/>
    </row>
    <row r="4" spans="1:12" ht="18.75">
      <c r="A4" s="348" t="s">
        <v>242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193"/>
    </row>
    <row r="5" spans="1:12" ht="18.75">
      <c r="A5" s="349" t="s">
        <v>206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193"/>
    </row>
    <row r="6" spans="1:12" ht="15.75">
      <c r="A6" s="344" t="s">
        <v>207</v>
      </c>
      <c r="B6" s="344" t="s">
        <v>208</v>
      </c>
      <c r="C6" s="344" t="s">
        <v>209</v>
      </c>
      <c r="D6" s="344" t="s">
        <v>210</v>
      </c>
      <c r="E6" s="344"/>
      <c r="F6" s="344"/>
      <c r="G6" s="344" t="s">
        <v>211</v>
      </c>
      <c r="H6" s="344" t="s">
        <v>212</v>
      </c>
      <c r="I6" s="344"/>
      <c r="J6" s="344"/>
      <c r="K6" s="344"/>
      <c r="L6" s="193"/>
    </row>
    <row r="7" spans="1:12" ht="60.75" customHeight="1">
      <c r="A7" s="344"/>
      <c r="B7" s="344"/>
      <c r="C7" s="344"/>
      <c r="D7" s="194" t="s">
        <v>213</v>
      </c>
      <c r="E7" s="194" t="s">
        <v>214</v>
      </c>
      <c r="F7" s="194" t="s">
        <v>215</v>
      </c>
      <c r="G7" s="344"/>
      <c r="H7" s="194" t="s">
        <v>216</v>
      </c>
      <c r="I7" s="194" t="s">
        <v>217</v>
      </c>
      <c r="J7" s="194" t="s">
        <v>218</v>
      </c>
      <c r="K7" s="194" t="s">
        <v>219</v>
      </c>
      <c r="L7" s="193"/>
    </row>
    <row r="8" spans="1:12" ht="15.75">
      <c r="A8" s="195">
        <v>1</v>
      </c>
      <c r="B8" s="196">
        <v>2</v>
      </c>
      <c r="C8" s="195">
        <v>3</v>
      </c>
      <c r="D8" s="195">
        <v>4</v>
      </c>
      <c r="E8" s="195">
        <v>5</v>
      </c>
      <c r="F8" s="195">
        <v>6</v>
      </c>
      <c r="G8" s="195">
        <v>7</v>
      </c>
      <c r="H8" s="195">
        <v>8</v>
      </c>
      <c r="I8" s="195">
        <v>9</v>
      </c>
      <c r="J8" s="195">
        <v>10</v>
      </c>
      <c r="K8" s="195">
        <v>11</v>
      </c>
      <c r="L8" s="193"/>
    </row>
    <row r="9" spans="1:12" ht="15.75">
      <c r="A9" s="197" t="s">
        <v>220</v>
      </c>
      <c r="B9" s="259">
        <v>26</v>
      </c>
      <c r="C9" s="260">
        <v>54</v>
      </c>
      <c r="D9" s="260">
        <v>75</v>
      </c>
      <c r="E9" s="257"/>
      <c r="F9" s="257"/>
      <c r="G9" s="261">
        <v>23293.599999999999</v>
      </c>
      <c r="H9" s="261"/>
      <c r="I9" s="261">
        <v>9978</v>
      </c>
      <c r="J9" s="261"/>
      <c r="K9" s="261">
        <v>13315.6</v>
      </c>
      <c r="L9" s="193"/>
    </row>
    <row r="10" spans="1:12" ht="15.75">
      <c r="A10" s="197" t="s">
        <v>221</v>
      </c>
      <c r="B10" s="256">
        <v>6</v>
      </c>
      <c r="C10" s="257">
        <v>36</v>
      </c>
      <c r="D10" s="257">
        <v>34</v>
      </c>
      <c r="E10" s="257"/>
      <c r="F10" s="257"/>
      <c r="G10" s="258"/>
      <c r="H10" s="258"/>
      <c r="I10" s="258"/>
      <c r="J10" s="258"/>
      <c r="K10" s="258"/>
      <c r="L10" s="193"/>
    </row>
    <row r="11" spans="1:12" ht="15.75">
      <c r="A11" s="197" t="s">
        <v>222</v>
      </c>
      <c r="B11" s="256">
        <v>20</v>
      </c>
      <c r="C11" s="257">
        <v>18</v>
      </c>
      <c r="D11" s="257">
        <v>41</v>
      </c>
      <c r="E11" s="257"/>
      <c r="F11" s="257"/>
      <c r="G11" s="258"/>
      <c r="H11" s="258"/>
      <c r="I11" s="258"/>
      <c r="J11" s="258"/>
      <c r="K11" s="258"/>
      <c r="L11" s="193"/>
    </row>
    <row r="12" spans="1:12" ht="15.75">
      <c r="A12" s="197" t="s">
        <v>223</v>
      </c>
      <c r="B12" s="256">
        <v>0</v>
      </c>
      <c r="C12" s="257">
        <v>0</v>
      </c>
      <c r="D12" s="257">
        <v>0</v>
      </c>
      <c r="E12" s="257"/>
      <c r="F12" s="257"/>
      <c r="G12" s="258"/>
      <c r="H12" s="258"/>
      <c r="I12" s="258"/>
      <c r="J12" s="258"/>
      <c r="K12" s="258"/>
      <c r="L12" s="198"/>
    </row>
    <row r="13" spans="1:12" ht="15.75">
      <c r="A13" s="197" t="s">
        <v>224</v>
      </c>
      <c r="B13" s="259">
        <v>5</v>
      </c>
      <c r="C13" s="260">
        <v>10</v>
      </c>
      <c r="D13" s="260">
        <v>24</v>
      </c>
      <c r="E13" s="257"/>
      <c r="F13" s="257"/>
      <c r="G13" s="261">
        <v>2357.6</v>
      </c>
      <c r="H13" s="258"/>
      <c r="I13" s="258"/>
      <c r="J13" s="258"/>
      <c r="K13" s="261">
        <v>2357.6</v>
      </c>
      <c r="L13" s="193"/>
    </row>
    <row r="14" spans="1:12" ht="15.75">
      <c r="A14" s="197" t="s">
        <v>221</v>
      </c>
      <c r="B14" s="256">
        <v>1</v>
      </c>
      <c r="C14" s="257">
        <v>5</v>
      </c>
      <c r="D14" s="257">
        <v>5</v>
      </c>
      <c r="E14" s="257"/>
      <c r="F14" s="257"/>
      <c r="G14" s="258"/>
      <c r="H14" s="258"/>
      <c r="I14" s="258"/>
      <c r="J14" s="258"/>
      <c r="K14" s="258"/>
      <c r="L14" s="193"/>
    </row>
    <row r="15" spans="1:12" ht="15.75">
      <c r="A15" s="197" t="s">
        <v>222</v>
      </c>
      <c r="B15" s="256">
        <v>4</v>
      </c>
      <c r="C15" s="257">
        <v>5</v>
      </c>
      <c r="D15" s="257">
        <v>19</v>
      </c>
      <c r="E15" s="257"/>
      <c r="F15" s="257"/>
      <c r="G15" s="258"/>
      <c r="H15" s="258"/>
      <c r="I15" s="258"/>
      <c r="J15" s="258"/>
      <c r="K15" s="258"/>
      <c r="L15" s="193"/>
    </row>
    <row r="16" spans="1:12" ht="15.75">
      <c r="A16" s="197" t="s">
        <v>223</v>
      </c>
      <c r="B16" s="256">
        <v>0</v>
      </c>
      <c r="C16" s="257">
        <v>0</v>
      </c>
      <c r="D16" s="257">
        <v>0</v>
      </c>
      <c r="E16" s="257"/>
      <c r="F16" s="257"/>
      <c r="G16" s="258"/>
      <c r="H16" s="258"/>
      <c r="I16" s="258"/>
      <c r="J16" s="258"/>
      <c r="K16" s="258"/>
      <c r="L16" s="193"/>
    </row>
  </sheetData>
  <mergeCells count="11">
    <mergeCell ref="H6:K6"/>
    <mergeCell ref="I1:K1"/>
    <mergeCell ref="I2:L2"/>
    <mergeCell ref="A3:K3"/>
    <mergeCell ref="A4:K4"/>
    <mergeCell ref="A5:K5"/>
    <mergeCell ref="A6:A7"/>
    <mergeCell ref="B6:B7"/>
    <mergeCell ref="C6:C7"/>
    <mergeCell ref="D6:F6"/>
    <mergeCell ref="G6:G7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форма 1</vt:lpstr>
      <vt:lpstr>форма 2</vt:lpstr>
      <vt:lpstr>форма 3</vt:lpstr>
      <vt:lpstr>форма 4</vt:lpstr>
      <vt:lpstr>форма 5</vt:lpstr>
      <vt:lpstr>форма 6</vt:lpstr>
      <vt:lpstr>форма 7</vt:lpstr>
      <vt:lpstr>'форма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2021-10-29T12:45:31Z</cp:lastPrinted>
  <dcterms:created xsi:type="dcterms:W3CDTF">2019-10-29T14:20:58Z</dcterms:created>
  <dcterms:modified xsi:type="dcterms:W3CDTF">2021-11-01T11:47:37Z</dcterms:modified>
</cp:coreProperties>
</file>